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pivotTables/pivotTable186.xml" ContentType="application/vnd.openxmlformats-officedocument.spreadsheetml.pivotTable+xml"/>
  <Override PartName="/xl/pivotTables/pivotTable187.xml" ContentType="application/vnd.openxmlformats-officedocument.spreadsheetml.pivotTable+xml"/>
  <Override PartName="/xl/pivotTables/pivotTable188.xml" ContentType="application/vnd.openxmlformats-officedocument.spreadsheetml.pivotTable+xml"/>
  <Override PartName="/xl/pivotTables/pivotTable189.xml" ContentType="application/vnd.openxmlformats-officedocument.spreadsheetml.pivotTable+xml"/>
  <Override PartName="/xl/pivotTables/pivotTable190.xml" ContentType="application/vnd.openxmlformats-officedocument.spreadsheetml.pivotTable+xml"/>
  <Override PartName="/xl/pivotTables/pivotTable191.xml" ContentType="application/vnd.openxmlformats-officedocument.spreadsheetml.pivotTable+xml"/>
  <Override PartName="/xl/pivotTables/pivotTable192.xml" ContentType="application/vnd.openxmlformats-officedocument.spreadsheetml.pivotTable+xml"/>
  <Override PartName="/xl/pivotTables/pivotTable193.xml" ContentType="application/vnd.openxmlformats-officedocument.spreadsheetml.pivotTable+xml"/>
  <Override PartName="/xl/pivotTables/pivotTable194.xml" ContentType="application/vnd.openxmlformats-officedocument.spreadsheetml.pivotTable+xml"/>
  <Override PartName="/xl/pivotTables/pivotTable195.xml" ContentType="application/vnd.openxmlformats-officedocument.spreadsheetml.pivotTable+xml"/>
  <Override PartName="/xl/pivotTables/pivotTable196.xml" ContentType="application/vnd.openxmlformats-officedocument.spreadsheetml.pivotTable+xml"/>
  <Override PartName="/xl/pivotTables/pivotTable197.xml" ContentType="application/vnd.openxmlformats-officedocument.spreadsheetml.pivotTable+xml"/>
  <Override PartName="/xl/pivotTables/pivotTable198.xml" ContentType="application/vnd.openxmlformats-officedocument.spreadsheetml.pivotTable+xml"/>
  <Override PartName="/xl/pivotTables/pivotTable199.xml" ContentType="application/vnd.openxmlformats-officedocument.spreadsheetml.pivotTable+xml"/>
  <Override PartName="/xl/pivotTables/pivotTable200.xml" ContentType="application/vnd.openxmlformats-officedocument.spreadsheetml.pivotTable+xml"/>
  <Override PartName="/xl/pivotTables/pivotTable201.xml" ContentType="application/vnd.openxmlformats-officedocument.spreadsheetml.pivotTable+xml"/>
  <Override PartName="/xl/pivotTables/pivotTable202.xml" ContentType="application/vnd.openxmlformats-officedocument.spreadsheetml.pivotTable+xml"/>
  <Override PartName="/xl/pivotTables/pivotTable203.xml" ContentType="application/vnd.openxmlformats-officedocument.spreadsheetml.pivotTable+xml"/>
  <Override PartName="/xl/pivotTables/pivotTable204.xml" ContentType="application/vnd.openxmlformats-officedocument.spreadsheetml.pivotTable+xml"/>
  <Override PartName="/xl/pivotTables/pivotTable205.xml" ContentType="application/vnd.openxmlformats-officedocument.spreadsheetml.pivotTable+xml"/>
  <Override PartName="/xl/pivotTables/pivotTable206.xml" ContentType="application/vnd.openxmlformats-officedocument.spreadsheetml.pivotTable+xml"/>
  <Override PartName="/xl/pivotTables/pivotTable207.xml" ContentType="application/vnd.openxmlformats-officedocument.spreadsheetml.pivotTable+xml"/>
  <Override PartName="/xl/pivotTables/pivotTable208.xml" ContentType="application/vnd.openxmlformats-officedocument.spreadsheetml.pivotTable+xml"/>
  <Override PartName="/xl/pivotTables/pivotTable209.xml" ContentType="application/vnd.openxmlformats-officedocument.spreadsheetml.pivotTable+xml"/>
  <Override PartName="/xl/pivotTables/pivotTable210.xml" ContentType="application/vnd.openxmlformats-officedocument.spreadsheetml.pivotTable+xml"/>
  <Override PartName="/xl/pivotTables/pivotTable211.xml" ContentType="application/vnd.openxmlformats-officedocument.spreadsheetml.pivotTable+xml"/>
  <Override PartName="/xl/pivotTables/pivotTable212.xml" ContentType="application/vnd.openxmlformats-officedocument.spreadsheetml.pivotTable+xml"/>
  <Override PartName="/xl/pivotTables/pivotTable213.xml" ContentType="application/vnd.openxmlformats-officedocument.spreadsheetml.pivotTable+xml"/>
  <Override PartName="/xl/pivotTables/pivotTable214.xml" ContentType="application/vnd.openxmlformats-officedocument.spreadsheetml.pivotTable+xml"/>
  <Override PartName="/xl/pivotTables/pivotTable215.xml" ContentType="application/vnd.openxmlformats-officedocument.spreadsheetml.pivotTable+xml"/>
  <Override PartName="/xl/pivotTables/pivotTable216.xml" ContentType="application/vnd.openxmlformats-officedocument.spreadsheetml.pivotTable+xml"/>
  <Override PartName="/xl/pivotTables/pivotTable217.xml" ContentType="application/vnd.openxmlformats-officedocument.spreadsheetml.pivotTable+xml"/>
  <Override PartName="/xl/pivotTables/pivotTable218.xml" ContentType="application/vnd.openxmlformats-officedocument.spreadsheetml.pivotTable+xml"/>
  <Override PartName="/xl/pivotTables/pivotTable219.xml" ContentType="application/vnd.openxmlformats-officedocument.spreadsheetml.pivotTable+xml"/>
  <Override PartName="/xl/pivotTables/pivotTable220.xml" ContentType="application/vnd.openxmlformats-officedocument.spreadsheetml.pivotTable+xml"/>
  <Override PartName="/xl/pivotTables/pivotTable221.xml" ContentType="application/vnd.openxmlformats-officedocument.spreadsheetml.pivotTable+xml"/>
  <Override PartName="/xl/pivotTables/pivotTable222.xml" ContentType="application/vnd.openxmlformats-officedocument.spreadsheetml.pivotTable+xml"/>
  <Override PartName="/xl/pivotTables/pivotTable223.xml" ContentType="application/vnd.openxmlformats-officedocument.spreadsheetml.pivotTable+xml"/>
  <Override PartName="/xl/pivotTables/pivotTable224.xml" ContentType="application/vnd.openxmlformats-officedocument.spreadsheetml.pivotTable+xml"/>
  <Override PartName="/xl/pivotTables/pivotTable225.xml" ContentType="application/vnd.openxmlformats-officedocument.spreadsheetml.pivotTable+xml"/>
  <Override PartName="/xl/pivotTables/pivotTable226.xml" ContentType="application/vnd.openxmlformats-officedocument.spreadsheetml.pivotTable+xml"/>
  <Override PartName="/xl/pivotTables/pivotTable227.xml" ContentType="application/vnd.openxmlformats-officedocument.spreadsheetml.pivotTable+xml"/>
  <Override PartName="/xl/pivotTables/pivotTable228.xml" ContentType="application/vnd.openxmlformats-officedocument.spreadsheetml.pivotTable+xml"/>
  <Override PartName="/xl/pivotTables/pivotTable229.xml" ContentType="application/vnd.openxmlformats-officedocument.spreadsheetml.pivotTable+xml"/>
  <Override PartName="/xl/pivotTables/pivotTable230.xml" ContentType="application/vnd.openxmlformats-officedocument.spreadsheetml.pivotTable+xml"/>
  <Override PartName="/xl/pivotTables/pivotTable231.xml" ContentType="application/vnd.openxmlformats-officedocument.spreadsheetml.pivotTable+xml"/>
  <Override PartName="/xl/pivotTables/pivotTable232.xml" ContentType="application/vnd.openxmlformats-officedocument.spreadsheetml.pivotTable+xml"/>
  <Override PartName="/xl/pivotTables/pivotTable233.xml" ContentType="application/vnd.openxmlformats-officedocument.spreadsheetml.pivotTable+xml"/>
  <Override PartName="/xl/pivotTables/pivotTable234.xml" ContentType="application/vnd.openxmlformats-officedocument.spreadsheetml.pivotTable+xml"/>
  <Override PartName="/xl/pivotTables/pivotTable235.xml" ContentType="application/vnd.openxmlformats-officedocument.spreadsheetml.pivotTable+xml"/>
  <Override PartName="/xl/pivotTables/pivotTable236.xml" ContentType="application/vnd.openxmlformats-officedocument.spreadsheetml.pivotTable+xml"/>
  <Override PartName="/xl/pivotTables/pivotTable237.xml" ContentType="application/vnd.openxmlformats-officedocument.spreadsheetml.pivotTable+xml"/>
  <Override PartName="/xl/pivotTables/pivotTable238.xml" ContentType="application/vnd.openxmlformats-officedocument.spreadsheetml.pivotTable+xml"/>
  <Override PartName="/xl/pivotTables/pivotTable239.xml" ContentType="application/vnd.openxmlformats-officedocument.spreadsheetml.pivotTable+xml"/>
  <Override PartName="/xl/pivotTables/pivotTable240.xml" ContentType="application/vnd.openxmlformats-officedocument.spreadsheetml.pivotTable+xml"/>
  <Override PartName="/xl/pivotTables/pivotTable241.xml" ContentType="application/vnd.openxmlformats-officedocument.spreadsheetml.pivotTable+xml"/>
  <Override PartName="/xl/pivotTables/pivotTable242.xml" ContentType="application/vnd.openxmlformats-officedocument.spreadsheetml.pivotTable+xml"/>
  <Override PartName="/xl/pivotTables/pivotTable243.xml" ContentType="application/vnd.openxmlformats-officedocument.spreadsheetml.pivotTable+xml"/>
  <Override PartName="/xl/pivotTables/pivotTable244.xml" ContentType="application/vnd.openxmlformats-officedocument.spreadsheetml.pivotTable+xml"/>
  <Override PartName="/xl/pivotTables/pivotTable245.xml" ContentType="application/vnd.openxmlformats-officedocument.spreadsheetml.pivotTable+xml"/>
  <Override PartName="/xl/pivotTables/pivotTable246.xml" ContentType="application/vnd.openxmlformats-officedocument.spreadsheetml.pivotTable+xml"/>
  <Override PartName="/xl/pivotTables/pivotTable247.xml" ContentType="application/vnd.openxmlformats-officedocument.spreadsheetml.pivotTable+xml"/>
  <Override PartName="/xl/pivotTables/pivotTable248.xml" ContentType="application/vnd.openxmlformats-officedocument.spreadsheetml.pivotTable+xml"/>
  <Override PartName="/xl/pivotTables/pivotTable249.xml" ContentType="application/vnd.openxmlformats-officedocument.spreadsheetml.pivotTable+xml"/>
  <Override PartName="/xl/pivotTables/pivotTable250.xml" ContentType="application/vnd.openxmlformats-officedocument.spreadsheetml.pivotTable+xml"/>
  <Override PartName="/xl/pivotTables/pivotTable251.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B70E5EA4-D959-49B4-8B18-84CBB2D3D6E7}" xr6:coauthVersionLast="47" xr6:coauthVersionMax="47" xr10:uidLastSave="{00000000-0000-0000-0000-000000000000}"/>
  <bookViews>
    <workbookView xWindow="54600" yWindow="0" windowWidth="25800" windowHeight="21000" xr2:uid="{C7982B41-BE25-4AB1-BC86-329956774835}"/>
  </bookViews>
  <sheets>
    <sheet name="Tabeller" sheetId="6" r:id="rId1"/>
    <sheet name="Diagram" sheetId="8" r:id="rId2"/>
    <sheet name="Spindeldiagram" sheetId="10" r:id="rId3"/>
    <sheet name="Snabböversikt" sheetId="7" r:id="rId4"/>
    <sheet name="Index" sheetId="11" r:id="rId5"/>
    <sheet name="Resultat 2021" sheetId="15" state="hidden" r:id="rId6"/>
    <sheet name="Pivot" sheetId="9" state="hidden" r:id="rId7"/>
    <sheet name="Pivot-Index" sheetId="4" state="hidden" r:id="rId8"/>
    <sheet name="Postbeskrivning" sheetId="5" state="hidden" r:id="rId9"/>
    <sheet name="Skolinspektionen 2023" sheetId="16" r:id="rId10"/>
    <sheet name="Svarsfrekvens" sheetId="14" r:id="rId11"/>
  </sheets>
  <definedNames>
    <definedName name="_xlnm._FilterDatabase" localSheetId="9" hidden="1">'Skolinspektionen 2023'!$D$4:$R$4</definedName>
    <definedName name="_xlnm._FilterDatabase" localSheetId="3" hidden="1">Snabböversikt!$B$4:$AQ$4</definedName>
    <definedName name="_xlnm.Print_Area" localSheetId="2">Spindeldiagram!$A$1:$O$125</definedName>
    <definedName name="Utsnitt_Klass">#N/A</definedName>
    <definedName name="Utsnitt_Klass1">#N/A</definedName>
    <definedName name="Utsnitt_Kön">#N/A</definedName>
    <definedName name="Utsnitt_Kön1">#N/A</definedName>
    <definedName name="Utsnitt_Program">#N/A</definedName>
    <definedName name="Utsnitt_Program1">#N/A</definedName>
    <definedName name="Utsnitt_Resultatenhet">#N/A</definedName>
    <definedName name="Utsnitt_Resultatenhet1">#N/A</definedName>
    <definedName name="Utsnitt_Utförare">#N/A</definedName>
    <definedName name="Utsnitt_Utförare1">#N/A</definedName>
    <definedName name="Utsnitt_Årskurs">#N/A</definedName>
  </definedNames>
  <calcPr calcId="191029"/>
  <pivotCaches>
    <pivotCache cacheId="12" r:id="rId12"/>
    <pivotCache cacheId="13"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 r:id="rId21"/>
        <x14:slicerCache r:id="rId22"/>
        <x14:slicerCache r:id="rId23"/>
        <x14:slicerCache r:id="rId2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4" l="1"/>
  <c r="G64" i="14"/>
  <c r="G39" i="14"/>
  <c r="G40" i="14"/>
  <c r="G41" i="14"/>
  <c r="G63" i="14"/>
  <c r="E58" i="14"/>
  <c r="G43" i="11"/>
  <c r="G18" i="11"/>
  <c r="G63" i="6"/>
  <c r="G21" i="14" l="1"/>
  <c r="G20" i="14"/>
  <c r="G19" i="14"/>
  <c r="G38" i="14"/>
  <c r="G56" i="14"/>
  <c r="G55" i="14"/>
  <c r="G54" i="14"/>
  <c r="G53" i="14"/>
  <c r="G52" i="14"/>
  <c r="G51" i="14"/>
  <c r="G50" i="14"/>
  <c r="G70" i="14"/>
  <c r="G18" i="14"/>
  <c r="G49" i="14"/>
  <c r="G48" i="14"/>
  <c r="G17" i="14"/>
  <c r="G69" i="14"/>
  <c r="G62" i="14"/>
  <c r="G61" i="14"/>
  <c r="G60" i="14"/>
  <c r="G47" i="14"/>
  <c r="G68" i="14"/>
  <c r="G46" i="14"/>
  <c r="G67" i="14"/>
  <c r="G45" i="14"/>
  <c r="G37" i="14"/>
  <c r="G36" i="14"/>
  <c r="G29" i="14"/>
  <c r="G16" i="14"/>
  <c r="G57" i="14"/>
  <c r="G15" i="14"/>
  <c r="G14" i="14"/>
  <c r="G44" i="14"/>
  <c r="G59" i="14"/>
  <c r="G13" i="14"/>
  <c r="G28" i="14"/>
  <c r="G27" i="14"/>
  <c r="G12" i="14"/>
  <c r="G26" i="14"/>
  <c r="G25" i="14"/>
  <c r="G24" i="14"/>
  <c r="G23" i="14"/>
  <c r="G11" i="14"/>
  <c r="G10" i="14"/>
  <c r="G9" i="14"/>
  <c r="G8" i="14"/>
  <c r="G7" i="14"/>
  <c r="G6" i="14"/>
  <c r="G5" i="14"/>
  <c r="G4" i="14"/>
  <c r="G66" i="14"/>
  <c r="G35" i="14"/>
  <c r="G34" i="14"/>
  <c r="G43" i="14"/>
  <c r="G42" i="14"/>
  <c r="G65" i="14"/>
  <c r="G22" i="14"/>
  <c r="G33" i="14"/>
  <c r="G32" i="14"/>
  <c r="G31" i="14"/>
  <c r="G30" i="14"/>
  <c r="E63" i="11"/>
  <c r="D65" i="11"/>
  <c r="D75" i="11"/>
  <c r="D49" i="11"/>
  <c r="D39" i="11"/>
  <c r="D34" i="11"/>
  <c r="D66" i="11"/>
  <c r="D54" i="11"/>
  <c r="E48" i="11"/>
  <c r="D53" i="11"/>
  <c r="D32" i="11"/>
  <c r="E75" i="11"/>
  <c r="E58" i="11"/>
  <c r="D43" i="11"/>
  <c r="D38" i="11"/>
  <c r="E53" i="11"/>
  <c r="D63" i="11"/>
  <c r="C5" i="11"/>
  <c r="E70" i="11"/>
  <c r="E43" i="11"/>
  <c r="E31" i="11"/>
  <c r="D76" i="11"/>
  <c r="D19" i="11"/>
  <c r="D64" i="11"/>
  <c r="D18" i="11"/>
  <c r="D24" i="11"/>
  <c r="D71" i="11"/>
  <c r="D31" i="11"/>
  <c r="D59" i="11"/>
  <c r="E24" i="11"/>
  <c r="D27" i="11"/>
  <c r="D48" i="11"/>
  <c r="D26" i="11"/>
  <c r="D80" i="11"/>
  <c r="D25" i="11"/>
  <c r="D33" i="11"/>
  <c r="D20" i="11"/>
  <c r="D58" i="11"/>
  <c r="D70" i="11"/>
  <c r="E18" i="11"/>
  <c r="E38" i="11"/>
  <c r="D44" i="11"/>
  <c r="F535" i="6"/>
  <c r="F63" i="6"/>
  <c r="F313" i="6"/>
  <c r="G59" i="6"/>
  <c r="F239" i="6"/>
  <c r="F178" i="6"/>
  <c r="F403" i="6"/>
  <c r="F192" i="6"/>
  <c r="F420" i="6"/>
  <c r="F601" i="6"/>
  <c r="F590" i="6"/>
  <c r="F434" i="6"/>
  <c r="F209" i="6"/>
  <c r="G56" i="6"/>
  <c r="F345" i="6"/>
  <c r="F270" i="6"/>
  <c r="G58" i="6"/>
  <c r="F331" i="6"/>
  <c r="F76" i="6"/>
  <c r="F549" i="6"/>
  <c r="F614" i="6"/>
  <c r="F165" i="6"/>
  <c r="F509" i="6"/>
  <c r="F377" i="6"/>
  <c r="F495" i="6"/>
  <c r="F253" i="6"/>
  <c r="F133" i="6"/>
  <c r="F119" i="6"/>
  <c r="F451" i="6"/>
  <c r="F563" i="6"/>
  <c r="F481" i="6"/>
  <c r="F464" i="6"/>
  <c r="F300" i="6"/>
  <c r="F92" i="6"/>
  <c r="F105" i="6"/>
  <c r="F580" i="6"/>
  <c r="G60" i="6"/>
  <c r="F363" i="6"/>
  <c r="F151" i="6"/>
  <c r="F522" i="6"/>
  <c r="F222" i="6"/>
  <c r="F283" i="6"/>
  <c r="G57" i="6"/>
  <c r="F50" i="6"/>
  <c r="F390" i="6"/>
  <c r="G61" i="6" l="1"/>
  <c r="G58" i="14"/>
  <c r="C8" i="11"/>
  <c r="C7" i="11"/>
  <c r="C4" i="11"/>
  <c r="AJ1" i="7"/>
  <c r="AP1" i="7"/>
  <c r="L2" i="7"/>
  <c r="E1" i="7"/>
  <c r="X1" i="7"/>
  <c r="H1" i="7"/>
  <c r="AL1" i="7"/>
  <c r="I2" i="7"/>
  <c r="AE1" i="7"/>
  <c r="AC2" i="7"/>
  <c r="X2" i="7"/>
  <c r="S2" i="7"/>
  <c r="AI2" i="7"/>
  <c r="AN2" i="7"/>
  <c r="AS2" i="7"/>
  <c r="M1" i="7"/>
  <c r="Q1" i="7"/>
  <c r="AQ1" i="7"/>
  <c r="J2" i="7"/>
  <c r="K1" i="7"/>
  <c r="AQ2" i="7"/>
  <c r="V1" i="7"/>
  <c r="AG2" i="7"/>
  <c r="J1" i="7"/>
  <c r="AA2" i="7"/>
  <c r="L1" i="7"/>
  <c r="AM1" i="7"/>
  <c r="AH1" i="7"/>
  <c r="T2" i="7"/>
  <c r="AK2" i="7"/>
  <c r="AM2" i="7"/>
  <c r="G2" i="7"/>
  <c r="U1" i="7"/>
  <c r="AO1" i="7"/>
  <c r="AB1" i="7"/>
  <c r="D2" i="7"/>
  <c r="Y2" i="7"/>
  <c r="S1" i="7"/>
  <c r="AF2" i="7"/>
  <c r="Q2" i="7"/>
  <c r="AH2" i="7"/>
  <c r="AL2" i="7"/>
  <c r="AI1" i="7"/>
  <c r="N1" i="7"/>
  <c r="E2" i="7"/>
  <c r="AB2" i="7"/>
  <c r="AO2" i="7"/>
  <c r="AF1" i="7"/>
  <c r="P2" i="7"/>
  <c r="W2" i="7"/>
  <c r="AC1" i="7"/>
  <c r="AK1" i="7"/>
  <c r="AJ2" i="7"/>
  <c r="G1" i="7"/>
  <c r="D1" i="7"/>
  <c r="U2" i="7"/>
  <c r="AD2" i="7"/>
  <c r="P1" i="7"/>
  <c r="AD1" i="7"/>
  <c r="AN1" i="7"/>
  <c r="N2" i="7"/>
  <c r="O2" i="7"/>
  <c r="AA1" i="7"/>
  <c r="Z2" i="7"/>
  <c r="O1" i="7"/>
  <c r="Y1" i="7"/>
  <c r="AE2" i="7"/>
  <c r="Z1" i="7"/>
  <c r="M2" i="7"/>
  <c r="I1" i="7"/>
  <c r="R1" i="7"/>
  <c r="V2" i="7"/>
  <c r="F2" i="7"/>
  <c r="F1" i="7"/>
  <c r="H2" i="7"/>
  <c r="W1" i="7"/>
  <c r="T1" i="7"/>
  <c r="AG1" i="7"/>
  <c r="K2" i="7"/>
  <c r="AP2" i="7"/>
  <c r="R2" i="7"/>
  <c r="F557" i="6"/>
  <c r="F559" i="6"/>
  <c r="F556" i="6"/>
  <c r="F544" i="6"/>
  <c r="F445" i="6"/>
  <c r="F45" i="6"/>
  <c r="F446" i="6"/>
  <c r="F417" i="6"/>
  <c r="F72" i="6"/>
  <c r="F112" i="6"/>
  <c r="F339" i="6"/>
  <c r="F397" i="6"/>
  <c r="F414" i="6"/>
  <c r="F370" i="6"/>
  <c r="F607" i="6"/>
  <c r="F116" i="6"/>
  <c r="F324" i="6"/>
  <c r="F232" i="6"/>
  <c r="F357" i="6"/>
  <c r="F126" i="6"/>
  <c r="F576" i="6"/>
  <c r="F387" i="6"/>
  <c r="F85" i="6"/>
  <c r="F172" i="6"/>
  <c r="F73" i="6"/>
  <c r="F611" i="6"/>
  <c r="F144" i="6"/>
  <c r="F444" i="6"/>
  <c r="F575" i="6"/>
  <c r="F400" i="6"/>
  <c r="F204" i="6"/>
  <c r="F245" i="6"/>
  <c r="F217" i="6"/>
  <c r="F503" i="6"/>
  <c r="F293" i="6"/>
  <c r="F609" i="6"/>
  <c r="F46" i="6"/>
  <c r="F532" i="6"/>
  <c r="F587" i="6"/>
  <c r="F247" i="6"/>
  <c r="F309" i="6"/>
  <c r="F457" i="6"/>
  <c r="F491" i="6"/>
  <c r="F145" i="6"/>
  <c r="F310" i="6"/>
  <c r="F474" i="6"/>
  <c r="F515" i="6"/>
  <c r="F608" i="6"/>
  <c r="F597" i="6"/>
  <c r="F130" i="6"/>
  <c r="F43" i="6"/>
  <c r="F359" i="6"/>
  <c r="F461" i="6"/>
  <c r="F577" i="6"/>
  <c r="F89" i="6"/>
  <c r="F266" i="6"/>
  <c r="F98" i="6"/>
  <c r="F516" i="6"/>
  <c r="F308" i="6"/>
  <c r="F529" i="6"/>
  <c r="F113" i="6"/>
  <c r="F459" i="6"/>
  <c r="F530" i="6"/>
  <c r="F448" i="6"/>
  <c r="F475" i="6"/>
  <c r="F386" i="6"/>
  <c r="F100" i="6"/>
  <c r="F326" i="6"/>
  <c r="F385" i="6"/>
  <c r="F545" i="6"/>
  <c r="F44" i="6"/>
  <c r="F323" i="6"/>
  <c r="F58" i="6"/>
  <c r="F426" i="6"/>
  <c r="F188" i="6"/>
  <c r="F429" i="6"/>
  <c r="F86" i="6"/>
  <c r="F372" i="6"/>
  <c r="F531" i="6"/>
  <c r="F373" i="6"/>
  <c r="F427" i="6"/>
  <c r="F477" i="6"/>
  <c r="F358" i="6"/>
  <c r="F355" i="6"/>
  <c r="F369" i="6"/>
  <c r="F338" i="6"/>
  <c r="F161" i="6"/>
  <c r="F337" i="6"/>
  <c r="F87" i="6"/>
  <c r="F528" i="6"/>
  <c r="F428" i="6"/>
  <c r="F360" i="6"/>
  <c r="F158" i="6"/>
  <c r="F492" i="6"/>
  <c r="F202" i="6"/>
  <c r="F280" i="6"/>
  <c r="F71" i="6"/>
  <c r="F478" i="6"/>
  <c r="F327" i="6"/>
  <c r="F596" i="6"/>
  <c r="F396" i="6"/>
  <c r="F189" i="6"/>
  <c r="F506" i="6"/>
  <c r="F175" i="6"/>
  <c r="F543" i="6"/>
  <c r="F206" i="6"/>
  <c r="F276" i="6"/>
  <c r="F546" i="6"/>
  <c r="F295" i="6"/>
  <c r="F115" i="6"/>
  <c r="F307" i="6"/>
  <c r="F519" i="6"/>
  <c r="F328" i="6"/>
  <c r="F162" i="6"/>
  <c r="F248" i="6"/>
  <c r="F574" i="6"/>
  <c r="F431" i="6"/>
  <c r="F356" i="6"/>
  <c r="F542" i="6"/>
  <c r="F265" i="6"/>
  <c r="F187" i="6"/>
  <c r="F125" i="6"/>
  <c r="F88" i="6"/>
  <c r="F59" i="6"/>
  <c r="F56" i="6"/>
  <c r="F415" i="6"/>
  <c r="F306" i="6"/>
  <c r="F342" i="6"/>
  <c r="F518" i="6"/>
  <c r="F173" i="6"/>
  <c r="F159" i="6"/>
  <c r="F416" i="6"/>
  <c r="F325" i="6"/>
  <c r="F246" i="6"/>
  <c r="F215" i="6"/>
  <c r="F341" i="6"/>
  <c r="F413" i="6"/>
  <c r="F146" i="6"/>
  <c r="F263" i="6"/>
  <c r="F267" i="6"/>
  <c r="F236" i="6"/>
  <c r="F233" i="6"/>
  <c r="F610" i="6"/>
  <c r="F398" i="6"/>
  <c r="F374" i="6"/>
  <c r="F128" i="6"/>
  <c r="F143" i="6"/>
  <c r="F384" i="6"/>
  <c r="F57" i="6"/>
  <c r="F460" i="6"/>
  <c r="F47" i="6"/>
  <c r="F203" i="6"/>
  <c r="F458" i="6"/>
  <c r="F371" i="6"/>
  <c r="F218" i="6"/>
  <c r="F476" i="6"/>
  <c r="F430" i="6"/>
  <c r="F297" i="6"/>
  <c r="F294" i="6"/>
  <c r="F235" i="6"/>
  <c r="F383" i="6"/>
  <c r="F277" i="6"/>
  <c r="F447" i="6"/>
  <c r="F60" i="6"/>
  <c r="F216" i="6"/>
  <c r="F598" i="6"/>
  <c r="F184" i="6"/>
  <c r="F148" i="6"/>
  <c r="F249" i="6"/>
  <c r="F99" i="6"/>
  <c r="F296" i="6"/>
  <c r="F160" i="6"/>
  <c r="F279" i="6"/>
  <c r="F399" i="6"/>
  <c r="F505" i="6"/>
  <c r="F111" i="6"/>
  <c r="F340" i="6"/>
  <c r="F171" i="6"/>
  <c r="F101" i="6"/>
  <c r="F129" i="6"/>
  <c r="F278" i="6"/>
  <c r="F114" i="6"/>
  <c r="F219" i="6"/>
  <c r="F70" i="6"/>
  <c r="F502" i="6"/>
  <c r="F147" i="6"/>
  <c r="F264" i="6"/>
  <c r="F174" i="6"/>
  <c r="F517" i="6"/>
  <c r="F157" i="6"/>
  <c r="F504" i="6"/>
  <c r="F102" i="6"/>
  <c r="F185" i="6"/>
  <c r="F186" i="6"/>
  <c r="F250" i="6"/>
  <c r="F234" i="6"/>
  <c r="F127" i="6"/>
  <c r="F205" i="6"/>
  <c r="F69" i="6"/>
  <c r="F586" i="6"/>
  <c r="F560" i="6"/>
  <c r="F558" i="6"/>
  <c r="K57" i="8" l="1"/>
  <c r="G10" i="8"/>
  <c r="G9" i="8"/>
  <c r="G7" i="8"/>
  <c r="G10" i="10"/>
  <c r="G9" i="10"/>
  <c r="G7" i="10"/>
  <c r="F11" i="6"/>
  <c r="F10" i="6"/>
  <c r="F7" i="6"/>
  <c r="AS1" i="7"/>
  <c r="G8" i="10"/>
  <c r="G8" i="8"/>
  <c r="F8" i="6"/>
  <c r="K98" i="8" l="1"/>
  <c r="K15" i="8"/>
  <c r="K16" i="8" l="1"/>
  <c r="F48" i="6"/>
  <c r="K17" i="8"/>
  <c r="F61" i="6"/>
  <c r="K63" i="8"/>
  <c r="F343" i="6"/>
  <c r="K99" i="8"/>
  <c r="F507" i="6"/>
  <c r="K102" i="8"/>
  <c r="F547" i="6"/>
  <c r="K65" i="8"/>
  <c r="F375" i="6"/>
  <c r="K58" i="8"/>
  <c r="F268" i="6"/>
  <c r="K26" i="8"/>
  <c r="F190" i="6"/>
  <c r="F599" i="6"/>
  <c r="K59" i="8"/>
  <c r="F281" i="6"/>
  <c r="K66" i="8"/>
  <c r="F388" i="6"/>
  <c r="F612" i="6"/>
  <c r="K100" i="8"/>
  <c r="F520" i="6"/>
  <c r="K27" i="8"/>
  <c r="F207" i="6"/>
  <c r="K72" i="8"/>
  <c r="F479" i="6"/>
  <c r="K29" i="8"/>
  <c r="F237" i="6"/>
  <c r="K22" i="8"/>
  <c r="F131" i="6"/>
  <c r="F493" i="6"/>
  <c r="K28" i="8"/>
  <c r="F220" i="6"/>
  <c r="K24" i="8"/>
  <c r="F163" i="6"/>
  <c r="K71" i="8"/>
  <c r="F462" i="6"/>
  <c r="K19" i="8"/>
  <c r="F90" i="6"/>
  <c r="K23" i="8"/>
  <c r="F149" i="6"/>
  <c r="F578" i="6"/>
  <c r="F588" i="6"/>
  <c r="K21" i="8"/>
  <c r="F117" i="6"/>
  <c r="K70" i="8"/>
  <c r="F449" i="6"/>
  <c r="K18" i="8"/>
  <c r="F74" i="6"/>
  <c r="K103" i="8"/>
  <c r="F561" i="6"/>
  <c r="K20" i="8"/>
  <c r="F103" i="6"/>
  <c r="K25" i="8"/>
  <c r="F176" i="6"/>
  <c r="K60" i="8"/>
  <c r="F298" i="6"/>
  <c r="K62" i="8"/>
  <c r="F329" i="6"/>
  <c r="K61" i="8"/>
  <c r="F311" i="6"/>
  <c r="K67" i="8"/>
  <c r="F401" i="6"/>
  <c r="K68" i="8"/>
  <c r="F418" i="6"/>
  <c r="K101" i="8"/>
  <c r="F533" i="6"/>
  <c r="K64" i="8"/>
  <c r="F361" i="6"/>
  <c r="F251" i="6" l="1"/>
  <c r="K30" i="8"/>
  <c r="F432" i="6"/>
  <c r="K69" i="8"/>
</calcChain>
</file>

<file path=xl/sharedStrings.xml><?xml version="1.0" encoding="utf-8"?>
<sst xmlns="http://schemas.openxmlformats.org/spreadsheetml/2006/main" count="3327" uniqueCount="546">
  <si>
    <t>Årskurs</t>
  </si>
  <si>
    <t>Utförare</t>
  </si>
  <si>
    <t>Resultatenhet</t>
  </si>
  <si>
    <t>Klass</t>
  </si>
  <si>
    <t>År</t>
  </si>
  <si>
    <t>Kön</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</si>
  <si>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</si>
  <si>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</si>
  <si>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</si>
  <si>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</si>
  <si>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</si>
  <si>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</si>
  <si>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</si>
  <si>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</si>
  <si>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</si>
  <si>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</si>
  <si>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</si>
  <si>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</si>
  <si>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</si>
  <si>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</si>
  <si>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</si>
  <si>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</si>
  <si>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</si>
  <si>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</si>
  <si>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</si>
  <si>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</si>
  <si>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</si>
  <si>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</si>
  <si>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</si>
  <si>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</si>
  <si>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</si>
  <si>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</si>
  <si>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</si>
  <si>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</si>
  <si>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</si>
  <si>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</si>
  <si>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</si>
  <si>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</si>
  <si>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</si>
  <si>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</si>
  <si>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</si>
  <si>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</si>
  <si>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</si>
  <si>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</si>
  <si>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</si>
  <si>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Kommunal</t>
  </si>
  <si>
    <t>Index1</t>
  </si>
  <si>
    <t>Index2</t>
  </si>
  <si>
    <t>Index3</t>
  </si>
  <si>
    <t>Index4</t>
  </si>
  <si>
    <t>Index5</t>
  </si>
  <si>
    <t>Index6</t>
  </si>
  <si>
    <t>Index7</t>
  </si>
  <si>
    <t>(Alla)</t>
  </si>
  <si>
    <t>Antal av Resultatenhet</t>
  </si>
  <si>
    <t>Antal av Klass</t>
  </si>
  <si>
    <t>Radetiketter</t>
  </si>
  <si>
    <t>Totalsumma</t>
  </si>
  <si>
    <t>Antal av Kön</t>
  </si>
  <si>
    <t/>
  </si>
  <si>
    <t>Pivottabell 1-4</t>
  </si>
  <si>
    <t>Kolumnetiketter</t>
  </si>
  <si>
    <t>Summa av Årskurs</t>
  </si>
  <si>
    <t>Pivottabell 5-8</t>
  </si>
  <si>
    <t>Pivottabell 9-11</t>
  </si>
  <si>
    <t>Pivottabell 12-14</t>
  </si>
  <si>
    <t>Program</t>
  </si>
  <si>
    <t>Pivottabell 15</t>
  </si>
  <si>
    <t>Antal av Program</t>
  </si>
  <si>
    <t>Namn på fråga</t>
  </si>
  <si>
    <t>Pivottabell 16-18</t>
  </si>
  <si>
    <t>Pivottabell 19-21</t>
  </si>
  <si>
    <t>Pivottabell 22-24</t>
  </si>
  <si>
    <t>Pivottabell 25-27</t>
  </si>
  <si>
    <t>Pivottabell 28-30</t>
  </si>
  <si>
    <t>Pivottabell 31-33</t>
  </si>
  <si>
    <t>Pivottabell 34-36</t>
  </si>
  <si>
    <t>Pivottabell 37-39</t>
  </si>
  <si>
    <t>Pivottabell 40-42</t>
  </si>
  <si>
    <t>Pivottabell 43-45</t>
  </si>
  <si>
    <t>Pivottabell 46-48</t>
  </si>
  <si>
    <t>Pivottabell 49-51</t>
  </si>
  <si>
    <t>Pivottabell 52-54</t>
  </si>
  <si>
    <t>Pivottabell 55-57</t>
  </si>
  <si>
    <t>Pivottabell 58-60</t>
  </si>
  <si>
    <t>Pivottabell 61-63</t>
  </si>
  <si>
    <t>Antal av F1</t>
  </si>
  <si>
    <t>Medel av F1</t>
  </si>
  <si>
    <t>Antal av F2</t>
  </si>
  <si>
    <t>Medel av F2</t>
  </si>
  <si>
    <t>Antal av F3</t>
  </si>
  <si>
    <t>Pivottabell 64-66</t>
  </si>
  <si>
    <t>Pivottabell 67-69</t>
  </si>
  <si>
    <t>Pivottabell 70-72</t>
  </si>
  <si>
    <t>Pivottabell 73-75</t>
  </si>
  <si>
    <t>Pivottabell 76-78</t>
  </si>
  <si>
    <t>Medel av F3</t>
  </si>
  <si>
    <t>Pivottabell 79-81</t>
  </si>
  <si>
    <t>F40</t>
  </si>
  <si>
    <t>Antal av F4</t>
  </si>
  <si>
    <t>Antal av F5</t>
  </si>
  <si>
    <t>Antal av F6</t>
  </si>
  <si>
    <t>Antal av F7</t>
  </si>
  <si>
    <t>Antal av F8</t>
  </si>
  <si>
    <t>Antal av F9</t>
  </si>
  <si>
    <t>Antal av F10</t>
  </si>
  <si>
    <t>Antal av F11</t>
  </si>
  <si>
    <t>Antal av F12</t>
  </si>
  <si>
    <t>Antal av F13</t>
  </si>
  <si>
    <t>Antal av F14</t>
  </si>
  <si>
    <t>Antal av F15</t>
  </si>
  <si>
    <t>Antal av F16</t>
  </si>
  <si>
    <t>Antal av F17</t>
  </si>
  <si>
    <t>Antal av F18</t>
  </si>
  <si>
    <t>Antal av F19</t>
  </si>
  <si>
    <t>Antal av F21</t>
  </si>
  <si>
    <t>Antal av F22</t>
  </si>
  <si>
    <t>Antal av F23</t>
  </si>
  <si>
    <t>Antal av F24</t>
  </si>
  <si>
    <t>Pivottabell 82-84</t>
  </si>
  <si>
    <t>Antal av F25</t>
  </si>
  <si>
    <t>Antal av F26</t>
  </si>
  <si>
    <t>Antal av F27</t>
  </si>
  <si>
    <t>Pivottabell 88-90</t>
  </si>
  <si>
    <t>Pivottabell 85-87</t>
  </si>
  <si>
    <t>Pivottabell 91-93</t>
  </si>
  <si>
    <t>Pivottabell 94-96</t>
  </si>
  <si>
    <t>Pivottabell 97-99</t>
  </si>
  <si>
    <t>Pivottabell 100-102</t>
  </si>
  <si>
    <t>Pivottabell 103-105</t>
  </si>
  <si>
    <t>Pivottabell 106-108</t>
  </si>
  <si>
    <t>Pivottabell 109-111</t>
  </si>
  <si>
    <t>Pivottabell 112-114</t>
  </si>
  <si>
    <t>Pivottabell 115-117</t>
  </si>
  <si>
    <t>Pivottabell 118-120</t>
  </si>
  <si>
    <t>Pivottabell 121-123</t>
  </si>
  <si>
    <t>Pivottabell 124-126</t>
  </si>
  <si>
    <t>Antal av F20</t>
  </si>
  <si>
    <t>Antal av F28</t>
  </si>
  <si>
    <t>Antal av F29</t>
  </si>
  <si>
    <t>Antal av F30</t>
  </si>
  <si>
    <t>Antal av F31</t>
  </si>
  <si>
    <t>Antal av F32</t>
  </si>
  <si>
    <t>Antal av F33</t>
  </si>
  <si>
    <t>Antal av F34</t>
  </si>
  <si>
    <t>Antal av F35</t>
  </si>
  <si>
    <t>Antal av F36</t>
  </si>
  <si>
    <t>Antal av F37</t>
  </si>
  <si>
    <t>Antal av F38</t>
  </si>
  <si>
    <t>Antal av F39</t>
  </si>
  <si>
    <t>Medel av F4</t>
  </si>
  <si>
    <t>Medel av F5</t>
  </si>
  <si>
    <t>Medel av F6</t>
  </si>
  <si>
    <t>Medel av F7</t>
  </si>
  <si>
    <t>Medel av F8</t>
  </si>
  <si>
    <t>Medel av F9</t>
  </si>
  <si>
    <t>Medel av F10</t>
  </si>
  <si>
    <t>Medel av F11</t>
  </si>
  <si>
    <t>Medel av F12</t>
  </si>
  <si>
    <t>Medel av F13</t>
  </si>
  <si>
    <t>Medel av F14</t>
  </si>
  <si>
    <t>Medel av F15</t>
  </si>
  <si>
    <t>Medel av F16</t>
  </si>
  <si>
    <t>Medel av F17</t>
  </si>
  <si>
    <t>Medel av F18</t>
  </si>
  <si>
    <t>Medel av F19</t>
  </si>
  <si>
    <t>Medel av F20</t>
  </si>
  <si>
    <t>Medel av F21</t>
  </si>
  <si>
    <t>Medel av F22</t>
  </si>
  <si>
    <t>Medel av F23</t>
  </si>
  <si>
    <t>Medel av F24</t>
  </si>
  <si>
    <t>Medel av F25</t>
  </si>
  <si>
    <t>Medel av F26</t>
  </si>
  <si>
    <t>Medel av F27</t>
  </si>
  <si>
    <t>Medel av F28</t>
  </si>
  <si>
    <t>Medel av F29</t>
  </si>
  <si>
    <t>Medel av F30</t>
  </si>
  <si>
    <t>Medel av F31</t>
  </si>
  <si>
    <t>Medel av F32</t>
  </si>
  <si>
    <t>Medel av F33</t>
  </si>
  <si>
    <t>Medel av F34</t>
  </si>
  <si>
    <t>Medel av F35</t>
  </si>
  <si>
    <t>Medel av F36</t>
  </si>
  <si>
    <t>Medel av F37</t>
  </si>
  <si>
    <t>Medel av F38</t>
  </si>
  <si>
    <t>Medel av F39</t>
  </si>
  <si>
    <t>Vilken skola går du på</t>
  </si>
  <si>
    <t>Vilken årskurs?</t>
  </si>
  <si>
    <t>Vilken klass går du i?</t>
  </si>
  <si>
    <t xml:space="preserve">Jag är </t>
  </si>
  <si>
    <t>Jag väljer att äta mig mätt i skolan</t>
  </si>
  <si>
    <t>Jag trivs i min skolrestaurang/klassrum där jag äter maten</t>
  </si>
  <si>
    <t>F41</t>
  </si>
  <si>
    <t>F42</t>
  </si>
  <si>
    <t>Hur ofta förklarar lärarna vad du ska göra på lektionerna så att du förstår?</t>
  </si>
  <si>
    <t>Tycker du att du får veta hur det går för dig i skolarbetet?</t>
  </si>
  <si>
    <t>Tycker du att lärarna förklarar vad du behöver kunna i de olika ämnena?</t>
  </si>
  <si>
    <t>Tycker du att utvecklingssamtalet är till hjälp för dig?</t>
  </si>
  <si>
    <t>Tycker du att lärarna varierar lektionerna så att ni får arbeta på olika sätt?</t>
  </si>
  <si>
    <t>Tycker du att lärarna får dig att tro på dig själv i skolarbetet?</t>
  </si>
  <si>
    <t>Hur ofta får lärarna dig att bli intresserad av skolarbetet?</t>
  </si>
  <si>
    <t>Tycker du att du får tillräckliga utmaningar i skolarbetet?</t>
  </si>
  <si>
    <t>Hur ofta tycker du att skolarbetet är för svårt?</t>
  </si>
  <si>
    <t>Hur ofta får du den hjälp du behöver under lektionerna?</t>
  </si>
  <si>
    <t>Tycker du att du får den hjälp du behöver från skolan för att klara skolarbetet</t>
  </si>
  <si>
    <t>Hur mycket tycker du att ni elever får öva på att diskutera frågor där man kan tycka olika?</t>
  </si>
  <si>
    <t>Hur mycket pratar lärarna om att allt man hör och läser, till exempel på internet, inte behöver vara sant (källkritik)?</t>
  </si>
  <si>
    <t>Tycker du att lärarna behandlar alla elever lika oavsett om de är flickor, pojkar eller har annan könsidentitet?</t>
  </si>
  <si>
    <t>Känner du dig orättvist behandlad av någon lärare eller annan vuxen i skolan?</t>
  </si>
  <si>
    <t>Hur tycker du att eleverna bemöter vuxna i skolan?</t>
  </si>
  <si>
    <t>Hur tycker du att eleverna bemöter varandra i skolan?</t>
  </si>
  <si>
    <t>Känner du att du kan vara dig själv i skolan?</t>
  </si>
  <si>
    <t>Hur mycket tycker du att ni elever får vara med och påverka hur ni ska arbeta på lektionerna?</t>
  </si>
  <si>
    <t>Hur mycket tycker du att de vuxna i skolan lyssnar på förslag från eleverna, till exempel från klassråd eller elevråd?</t>
  </si>
  <si>
    <t>Hur ofta är det arbetsro på lektionerna?</t>
  </si>
  <si>
    <t>Hur ofta är det så stökigt på lektionerna att du har svårt att koncentrera dig?</t>
  </si>
  <si>
    <t>Känner du dig rädd för andra elever i skolan?</t>
  </si>
  <si>
    <t>Känner du dig rädd för någon lärare eller annan vuxen i skolan?</t>
  </si>
  <si>
    <t>Känner du dig trygg i skolan?</t>
  </si>
  <si>
    <t>Litar du på att de vuxna i skolan gör tillräckligt om någon elev blir illa behandlad?</t>
  </si>
  <si>
    <t>Tycker du att de vuxna i skolan har koll på vad som händer på rasterna?</t>
  </si>
  <si>
    <t>Känner du att det finns någon vuxen i skolan som bryr sig om hur du mår?</t>
  </si>
  <si>
    <t>Hur lätt eller svårt är det att få hjälp av elevhälsan, till exempel skolsköterskan?</t>
  </si>
  <si>
    <t>Hur nöjd är du med din skola?</t>
  </si>
  <si>
    <t>De som jobbar i skolrestaurangen är trevliga och hjälpsamma.</t>
  </si>
  <si>
    <t>Maten på min skola är bra om man tänker att det ska vara nyttigt, smaka gott och vara bra för miljön</t>
  </si>
  <si>
    <t>F43</t>
  </si>
  <si>
    <t>Pivottabell 127-129</t>
  </si>
  <si>
    <t>Pivottabell 130-132</t>
  </si>
  <si>
    <t>Pivottabell 133-135</t>
  </si>
  <si>
    <t>Pivottabell 136-138</t>
  </si>
  <si>
    <t>Antal av F40</t>
  </si>
  <si>
    <t>Medel av F40</t>
  </si>
  <si>
    <t>Antal av F41</t>
  </si>
  <si>
    <t>Medel av F41</t>
  </si>
  <si>
    <t>Antal av F42</t>
  </si>
  <si>
    <t>Medel av F42</t>
  </si>
  <si>
    <t>Antal av F43</t>
  </si>
  <si>
    <t>Medel av F43</t>
  </si>
  <si>
    <t>Pivottabell 9-12</t>
  </si>
  <si>
    <t>Pivottabell 13-16</t>
  </si>
  <si>
    <t>Pivottabell 17-20</t>
  </si>
  <si>
    <t>Pivottabell 21-24</t>
  </si>
  <si>
    <t>Pivottabell 25-28</t>
  </si>
  <si>
    <t>Pivottabell 29-32</t>
  </si>
  <si>
    <t>Pivottabell 33-36</t>
  </si>
  <si>
    <t>Pivottabell 37-40</t>
  </si>
  <si>
    <t>Pivottabell 41-44</t>
  </si>
  <si>
    <t>Pivottabell 45-48</t>
  </si>
  <si>
    <t>Pivottabell 49-52</t>
  </si>
  <si>
    <t>Pivottabell 53-56</t>
  </si>
  <si>
    <t>Pivottabell 57-60</t>
  </si>
  <si>
    <t>Pivottabell 61-64</t>
  </si>
  <si>
    <t>Pivottabell 65-68</t>
  </si>
  <si>
    <t>Pivottabell 69-72</t>
  </si>
  <si>
    <t>Pivottabell 73-76</t>
  </si>
  <si>
    <t>Pivottabell 77-80</t>
  </si>
  <si>
    <t>Pivottabell 81-84</t>
  </si>
  <si>
    <t>Pivottabell 85-88</t>
  </si>
  <si>
    <t>Pivottabell 91-92</t>
  </si>
  <si>
    <t>Index8</t>
  </si>
  <si>
    <t>Index9</t>
  </si>
  <si>
    <t>Index10</t>
  </si>
  <si>
    <t>Index11</t>
  </si>
  <si>
    <t>Index 1</t>
  </si>
  <si>
    <t>Index 2</t>
  </si>
  <si>
    <t>Index 3</t>
  </si>
  <si>
    <t>Index 4</t>
  </si>
  <si>
    <t>1. Information om utbildningen</t>
  </si>
  <si>
    <t>Index 5</t>
  </si>
  <si>
    <t>Index 6</t>
  </si>
  <si>
    <t>Index 7</t>
  </si>
  <si>
    <t>Index 8</t>
  </si>
  <si>
    <t>Index 9</t>
  </si>
  <si>
    <t>Index 10</t>
  </si>
  <si>
    <t>Index 11</t>
  </si>
  <si>
    <t>3. Frågor om stöd</t>
  </si>
  <si>
    <t>2.Frågor om stimulans</t>
  </si>
  <si>
    <t>4.Kritiskt tänkande</t>
  </si>
  <si>
    <t>5.Bemötande -lärare</t>
  </si>
  <si>
    <t>6.Bemötande -elever</t>
  </si>
  <si>
    <t>7. Inflytande</t>
  </si>
  <si>
    <t>8. Studiero</t>
  </si>
  <si>
    <t>9. Trygghet</t>
  </si>
  <si>
    <t>10. Förhindra kränkningar</t>
  </si>
  <si>
    <t>11. Elevhälsa</t>
  </si>
  <si>
    <t>Barn- och utbildningsförvaltningens enkät till</t>
  </si>
  <si>
    <t>Verksamhet:</t>
  </si>
  <si>
    <t>Antal svarande:</t>
  </si>
  <si>
    <t>Årskurs:</t>
  </si>
  <si>
    <t>Klass:</t>
  </si>
  <si>
    <t>Kön:</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</si>
  <si>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</si>
  <si>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Enheter med färre än fem svarande särredovisas inte av sekretesskäl. Dessa svar ingår dock i de totala resultaten. </t>
  </si>
  <si>
    <t>Frågor om stimulans</t>
  </si>
  <si>
    <t>Frågor om stöd</t>
  </si>
  <si>
    <t>Tycker du att du får den hjälp du behöver från skolan för att klara skolarbetet?</t>
  </si>
  <si>
    <t>Hur ofta tycker du att skolarbetet är för alldeles svårt?</t>
  </si>
  <si>
    <t>Jag trivs i min skolrestaurang/klassrum där jag äter maten.</t>
  </si>
  <si>
    <t>Frågor om skolan</t>
  </si>
  <si>
    <t>Totalt</t>
  </si>
  <si>
    <t>Resultatet indexerat med Skolinspektionens metod</t>
  </si>
  <si>
    <t xml:space="preserve">   Klass:</t>
  </si>
  <si>
    <t xml:space="preserve">     Kön:</t>
  </si>
  <si>
    <t>Vad som visas på denna sida styrs av vilka filter som valts på fliken "Tabeller"</t>
  </si>
  <si>
    <t>Frågor</t>
  </si>
  <si>
    <t>4. Kritiskt tänkande</t>
  </si>
  <si>
    <t>2. Frågor om stimulans</t>
  </si>
  <si>
    <t>6. Bemötande - elever</t>
  </si>
  <si>
    <t>5. Bemötande - lärare</t>
  </si>
  <si>
    <t>Omräknat medelvärde per enskild fråga</t>
  </si>
  <si>
    <t>Index per     frågeområde</t>
  </si>
  <si>
    <t>Antal svar</t>
  </si>
  <si>
    <t>1 (Helt och hållet)</t>
  </si>
  <si>
    <t>4 (Inte alls)</t>
  </si>
  <si>
    <t>5 Vet ej</t>
  </si>
  <si>
    <t>4 (Väldigt lite/Inte alls)</t>
  </si>
  <si>
    <t>1 (Väldigt mycket)</t>
  </si>
  <si>
    <t>1 (Alltid)</t>
  </si>
  <si>
    <t>5  (Aldrig)</t>
  </si>
  <si>
    <t>6 Vet ej</t>
  </si>
  <si>
    <t>info om utb</t>
  </si>
  <si>
    <t>stimulans</t>
  </si>
  <si>
    <t>stöd</t>
  </si>
  <si>
    <t>kritiskt</t>
  </si>
  <si>
    <t>1 (Aldrig)</t>
  </si>
  <si>
    <t>5  (Alltid)</t>
  </si>
  <si>
    <t>1 (Mycket bra)</t>
  </si>
  <si>
    <t>4 (Mycket dåligt)</t>
  </si>
  <si>
    <t>1 (Mycket lätt)</t>
  </si>
  <si>
    <t>4 (Mycket svårt)</t>
  </si>
  <si>
    <t>Frågor om skolmaten</t>
  </si>
  <si>
    <t xml:space="preserve">Frågor om nöjdhet </t>
  </si>
  <si>
    <t>1 (Stämmer helt och hållet)</t>
  </si>
  <si>
    <t>4 (Stämmer inte alls)</t>
  </si>
  <si>
    <t>Frågor om trygghet</t>
  </si>
  <si>
    <t>Frågor om studiero</t>
  </si>
  <si>
    <t>Frågor om inflytande</t>
  </si>
  <si>
    <t>Frågor om bemötande - elever</t>
  </si>
  <si>
    <t>Frågor om bemötande - lärare</t>
  </si>
  <si>
    <t>Frågor om kritiskt tänkande</t>
  </si>
  <si>
    <t>Frågor om att förhindra kränkningar</t>
  </si>
  <si>
    <t>Frågor om elevhälsa</t>
  </si>
  <si>
    <t>(tom)</t>
  </si>
  <si>
    <t>Antal av Index1</t>
  </si>
  <si>
    <t>Medel av Index1</t>
  </si>
  <si>
    <t>Antal av Index2</t>
  </si>
  <si>
    <t>Medel av Index2</t>
  </si>
  <si>
    <t>Antal av Index3</t>
  </si>
  <si>
    <t>Antal av Index4</t>
  </si>
  <si>
    <t>Medel av Index3</t>
  </si>
  <si>
    <t>Antal av Index5</t>
  </si>
  <si>
    <t>Antal av Index6</t>
  </si>
  <si>
    <t>Medel av Index5</t>
  </si>
  <si>
    <t>Medel av Index6</t>
  </si>
  <si>
    <t>Antal av Index7</t>
  </si>
  <si>
    <t>Antal av Index8</t>
  </si>
  <si>
    <t>Medel av Index7</t>
  </si>
  <si>
    <t>Medel av Index8</t>
  </si>
  <si>
    <t>Antal av Index9</t>
  </si>
  <si>
    <t>Antal av Index10</t>
  </si>
  <si>
    <t>Antal av Index11</t>
  </si>
  <si>
    <t>Medel av Index9</t>
  </si>
  <si>
    <t>Medel av Index10</t>
  </si>
  <si>
    <t>Medel av Index11</t>
  </si>
  <si>
    <t>12. Övergripande nöjdhet (bildar ej index)</t>
  </si>
  <si>
    <t>-</t>
  </si>
  <si>
    <t>Andel som svarat 1+2 på frågorna</t>
  </si>
  <si>
    <t>Maten på min skola är bra, sett till näringsinnehåll, utseende, smak och klimat- och miljöperspektiv</t>
  </si>
  <si>
    <t xml:space="preserve"> Tycker du att utvecklingssamtalet är till hjälp för dig?</t>
  </si>
  <si>
    <t xml:space="preserve"> Hur ofta får lärarna dig att bli intresserad av skolarbetet?</t>
  </si>
  <si>
    <t>Har din skola skolrestaurang?</t>
  </si>
  <si>
    <t>Maten på min skola är bra, sett till näringsinnehåll, utseende, smak och klimat- och miljöperspektiv.</t>
  </si>
  <si>
    <t xml:space="preserve">Jag väljer att äta mig mätt i skolan </t>
  </si>
  <si>
    <t xml:space="preserve">Skolrestaurangen har en miljö som är trivsam att vara i </t>
  </si>
  <si>
    <t>De som jobbar i skolrestaurangen är trevliga och serviceinriktade</t>
  </si>
  <si>
    <t>Hur nöjd eller missnöjd är du med din fritid?</t>
  </si>
  <si>
    <t>Tycker du att man i allmänhet kan lita på de flesta människor?</t>
  </si>
  <si>
    <t>Känner du dig trygg utomhus i området där du bor på kvällen eller natten?</t>
  </si>
  <si>
    <t xml:space="preserve">Hur ser du på framtiden för din personliga del? </t>
  </si>
  <si>
    <t xml:space="preserve">Hur ofta tycker du att skolarbetet är alldeles för svårt? </t>
  </si>
  <si>
    <t>Frågor om fritiden</t>
  </si>
  <si>
    <t>1 (Mycket nöjd)</t>
  </si>
  <si>
    <t>4 (Ganska missnöjd)</t>
  </si>
  <si>
    <t>1 (Ja)</t>
  </si>
  <si>
    <t>2 Nej</t>
  </si>
  <si>
    <t>1 Ja</t>
  </si>
  <si>
    <t>1 (Ja, alltid)</t>
  </si>
  <si>
    <t>3 (Nej, sällan eller aldrig)</t>
  </si>
  <si>
    <t>1 (Mycket ljust)</t>
  </si>
  <si>
    <t>5 (Mycket mörk)</t>
  </si>
  <si>
    <t>2 (Nej)</t>
  </si>
  <si>
    <t>De som jobbar i skolrestaurangen är trevliga och hjälpsamma</t>
  </si>
  <si>
    <t>Enhet</t>
  </si>
  <si>
    <t>Edströmska</t>
  </si>
  <si>
    <t>Kvinna</t>
  </si>
  <si>
    <t>Man</t>
  </si>
  <si>
    <t>Edströmska gymnasiet</t>
  </si>
  <si>
    <t>Carlforsska gymnasiet</t>
  </si>
  <si>
    <t>Tranellska gymnasiet</t>
  </si>
  <si>
    <t>Rudbeckianska gymnasiet</t>
  </si>
  <si>
    <t>Hahrska gymnasiet</t>
  </si>
  <si>
    <t>Skultunas gymnasieenhet</t>
  </si>
  <si>
    <t>Widénska gymnasiet</t>
  </si>
  <si>
    <t>SA22A</t>
  </si>
  <si>
    <t>IB22</t>
  </si>
  <si>
    <t>SA22B</t>
  </si>
  <si>
    <t>FX22</t>
  </si>
  <si>
    <t>FS22</t>
  </si>
  <si>
    <t>SA22C</t>
  </si>
  <si>
    <t>NA22B</t>
  </si>
  <si>
    <t>WE22</t>
  </si>
  <si>
    <t>NA22A</t>
  </si>
  <si>
    <t>VF22</t>
  </si>
  <si>
    <t>SA22D</t>
  </si>
  <si>
    <t>IMY22</t>
  </si>
  <si>
    <t>IMA22</t>
  </si>
  <si>
    <t>IN22</t>
  </si>
  <si>
    <t>TE22A</t>
  </si>
  <si>
    <t>TE22B</t>
  </si>
  <si>
    <t>HT22</t>
  </si>
  <si>
    <t>HU22</t>
  </si>
  <si>
    <t>BF22</t>
  </si>
  <si>
    <t>FLY22</t>
  </si>
  <si>
    <t>EK22</t>
  </si>
  <si>
    <t>VO22</t>
  </si>
  <si>
    <t>NA22C</t>
  </si>
  <si>
    <t>F8(F11)</t>
  </si>
  <si>
    <t>F9 (F8)</t>
  </si>
  <si>
    <t>F10 (F9)</t>
  </si>
  <si>
    <t>F11 (F10)</t>
  </si>
  <si>
    <t>Min skola erbjuder bra luncher sett till näringsinnehåll, utseende, smak och miljö- och klimatperspektiv.</t>
  </si>
  <si>
    <t>Skolan har en skolrestaurang:</t>
  </si>
  <si>
    <t>Skolan har inte en skolrestaurang:</t>
  </si>
  <si>
    <t>Pivottabell 89, 90, 93-100</t>
  </si>
  <si>
    <t>Pivottabell 101-112</t>
  </si>
  <si>
    <t>Medel av Index4</t>
  </si>
  <si>
    <t>Medelvärden och index för totalen och per skola 2021</t>
  </si>
  <si>
    <t>Carlforsska gymnasiet EK HA</t>
  </si>
  <si>
    <t>Skultuna gymnasieenhet</t>
  </si>
  <si>
    <t>Carlforsska gymnasiet IM</t>
  </si>
  <si>
    <t>Wijkmanska gymnasiet</t>
  </si>
  <si>
    <t>Kunskaps-gymnasiet Västerås</t>
  </si>
  <si>
    <t>Västerås Citygym-nasium</t>
  </si>
  <si>
    <t>Västerås Idrottsgym-nasium</t>
  </si>
  <si>
    <t>Kopparlundsgymnasiet</t>
  </si>
  <si>
    <t>Mälardalens Ridgym-nasium Västerås</t>
  </si>
  <si>
    <r>
      <t xml:space="preserve">Kort om tabellen 
</t>
    </r>
    <r>
      <rPr>
        <sz val="10"/>
        <color rgb="FF215968"/>
        <rFont val="Arial"/>
        <family val="2"/>
      </rPr>
      <t>Här redovisas resultaten från Skolinspektionens skolenkät till gymnasieskolans år 2 2021. Resultaten är jämförbara med de uppgifter som redovisas under fliken "Index".
Resultatet är bearbetat så att ett högre värde alltid är fördelaktigt, oavsett om frågan är formulerad som ett negativt eller positivt påstående. 
Mer information om Skolinspektionens enkät finns på:
https://www.skolinspektionen.se/beslut-rapporter-statistik/statistik/statistik-fran-skolenkaten/resultat-skolenkaten-2021/</t>
    </r>
  </si>
  <si>
    <t>1. Veta vad som krävs</t>
  </si>
  <si>
    <t>Flicka</t>
  </si>
  <si>
    <t>Pojke</t>
  </si>
  <si>
    <t>Mina lärare förklarar vad vi ska göra i skolarbetet så att jag förstår</t>
  </si>
  <si>
    <t>Jag tycker det är svårt att veta vad jag ska klara av i skolan (-)</t>
  </si>
  <si>
    <t>Jag vet vad jag behöver kunna för att nå kunskapskraven i skolan</t>
  </si>
  <si>
    <t>2. Stimulans</t>
  </si>
  <si>
    <t>Skolarbetet är intressant</t>
  </si>
  <si>
    <t>Skolarbetet är roligt</t>
  </si>
  <si>
    <t>Skolarbetet stimulerar mig att lära mig mer</t>
  </si>
  <si>
    <t>elever i gymnasieskolan i Västerås</t>
  </si>
  <si>
    <t>På den här sidan har medelvärdena räknats om till en tiogradig skala för att passa Skolinspektionens redovisningsmetod och möjliggöra jämförelser med andra kommuner. Om det är tomt på uppgifter har den aktuella skolan antingen inte deltagit under året, eller så är antalet svar så få att de sekretessmarkerats.
Här är det för alla frågor positivt att ha ett högt medelvärde, oavsett om frågan är formulerad som ett negativt eller positivt påstående.</t>
  </si>
  <si>
    <t>Välj vilken verksamhet du vill visa resultaten för</t>
  </si>
  <si>
    <t>Om en enhet saknas i resultatredovisningen</t>
  </si>
  <si>
    <t xml:space="preserve">För frågor om undersökningen kontakta barn- och utbildningsförvaltningen 
</t>
  </si>
  <si>
    <t xml:space="preserve">Andreas Hultin, utvecklingsledare, andreas.hultin@vasteras.se   </t>
  </si>
  <si>
    <t>Maria Lundquist, handläggare, maria.lundquist@vasteras.se</t>
  </si>
  <si>
    <t>Erågor om skolarbetet</t>
  </si>
  <si>
    <t>Erågor om bemötande, trygghet och elevhälsa</t>
  </si>
  <si>
    <t>Erågor om maten i min skola</t>
  </si>
  <si>
    <t>År 2024</t>
  </si>
  <si>
    <t>År:</t>
  </si>
  <si>
    <t>Aktuell klass</t>
  </si>
  <si>
    <t xml:space="preserve">Antal i klassen </t>
  </si>
  <si>
    <t>Svarsfrekvens</t>
  </si>
  <si>
    <t>BA22aTR</t>
  </si>
  <si>
    <t>BA22bTR</t>
  </si>
  <si>
    <t>BA22MA</t>
  </si>
  <si>
    <t>BA22MU</t>
  </si>
  <si>
    <t>BAA22</t>
  </si>
  <si>
    <t>BFY22</t>
  </si>
  <si>
    <t>EE22a</t>
  </si>
  <si>
    <t>EE22b</t>
  </si>
  <si>
    <t>EK22a</t>
  </si>
  <si>
    <t>EK22b</t>
  </si>
  <si>
    <t>EK22c</t>
  </si>
  <si>
    <t>EK22s</t>
  </si>
  <si>
    <t>ES22a</t>
  </si>
  <si>
    <t>ES22b</t>
  </si>
  <si>
    <t>ES22c</t>
  </si>
  <si>
    <t>ES22d</t>
  </si>
  <si>
    <t>FK22</t>
  </si>
  <si>
    <t>FL22</t>
  </si>
  <si>
    <t>FP22</t>
  </si>
  <si>
    <t>FT22ab</t>
  </si>
  <si>
    <t>FT22cd</t>
  </si>
  <si>
    <t>IMS22</t>
  </si>
  <si>
    <t>NA22a</t>
  </si>
  <si>
    <t>NA22b</t>
  </si>
  <si>
    <t>NA22c</t>
  </si>
  <si>
    <t>RL22a</t>
  </si>
  <si>
    <t>RL22b</t>
  </si>
  <si>
    <t>RL22c</t>
  </si>
  <si>
    <t>SA22a</t>
  </si>
  <si>
    <t>SA22AST</t>
  </si>
  <si>
    <t>SA22b</t>
  </si>
  <si>
    <t>sA22C</t>
  </si>
  <si>
    <t>SA22E</t>
  </si>
  <si>
    <t>TE22AST</t>
  </si>
  <si>
    <t>WESA22</t>
  </si>
  <si>
    <t>Skolenhet</t>
  </si>
  <si>
    <t>Fristående</t>
  </si>
  <si>
    <t>Kunskapsgymnasiet Västerås</t>
  </si>
  <si>
    <t>Mälardalens Ridgymnasium</t>
  </si>
  <si>
    <t>Västerås Citygymnasium</t>
  </si>
  <si>
    <t>Västerås Idrottsgymnasium</t>
  </si>
  <si>
    <t>Bf22</t>
  </si>
  <si>
    <t>Vo22</t>
  </si>
  <si>
    <t>KG22</t>
  </si>
  <si>
    <t>klass 22</t>
  </si>
  <si>
    <t>Na22</t>
  </si>
  <si>
    <t>Sa 22</t>
  </si>
  <si>
    <t>Sa22</t>
  </si>
  <si>
    <t>VRG22</t>
  </si>
  <si>
    <t>Vrg 22</t>
  </si>
  <si>
    <t>Na 22</t>
  </si>
  <si>
    <t>Vill inte ange</t>
  </si>
  <si>
    <t>Har annan könsidentitet</t>
  </si>
  <si>
    <t>Enkäten utfördes inte av Västerås stad under år 2023 så därför finns inga svar från tidigare år.</t>
  </si>
  <si>
    <t>Kopparlunds gymnasiet</t>
  </si>
  <si>
    <t>Kunskapsgymnasiet</t>
  </si>
  <si>
    <t>Mälardalens ridgymnasiet</t>
  </si>
  <si>
    <t>Västerås Citygymnasiet</t>
  </si>
  <si>
    <t>Överblick index- resultat per skola 2024</t>
  </si>
  <si>
    <t>Antal i gruppen</t>
  </si>
  <si>
    <t>3. Stöd</t>
  </si>
  <si>
    <t>Hur ofta tycker du att skolarbetet är alldeles för svårt?</t>
  </si>
  <si>
    <t>KLARA Teoretiska Gymnasium, Västerås</t>
  </si>
  <si>
    <t>Mälardalens Ridgymnasium Västerås</t>
  </si>
  <si>
    <t>Antal</t>
  </si>
  <si>
    <t>Kunskaps- gymnasiet Västerås</t>
  </si>
  <si>
    <t>Skultuna gymnasie- enhet</t>
  </si>
  <si>
    <t>Västerås  Idrotts- gymnasium</t>
  </si>
  <si>
    <t>2023 Enligt skolinspektionens metod</t>
  </si>
  <si>
    <t>Antal av Utförare</t>
  </si>
  <si>
    <t>Västerås stad</t>
  </si>
  <si>
    <t>Övriga utförare</t>
  </si>
  <si>
    <t>elever i gymnasieskolan år 2 inklusive fristående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</si>
</sst>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
  </numFmts>
  <fonts count="42" x14ac:knownFonts="1">
    <font>
      <sz val="11"/>
      <color theme="1"/>
      <name val="Calibri"/>
      <family val="2"/>
      <scheme val="minor"/>
    </font>
    <font>
      <sz val="8"/>
      <name val="Calibri"/>
      <family val="2"/>
      <scheme val="minor"/>
    </font>
    <font>
      <sz val="11"/>
      <color rgb="FFFF0000"/>
      <name val="Calibri"/>
      <family val="2"/>
      <scheme val="minor"/>
    </font>
    <font>
      <b/>
      <sz val="15"/>
      <color theme="3"/>
      <name val="Calibri"/>
      <family val="2"/>
      <scheme val="minor"/>
    </font>
    <font>
      <b/>
      <sz val="7"/>
      <color rgb="FF404040"/>
      <name val="Open Sans"/>
      <family val="2"/>
    </font>
    <font>
      <b/>
      <sz val="10"/>
      <color rgb="FF404040"/>
      <name val="Open Sans"/>
      <family val="2"/>
    </font>
    <font>
      <b/>
      <sz val="10"/>
      <color rgb="FF505050"/>
      <name val="Open Sans"/>
      <family val="2"/>
    </font>
    <font>
      <sz val="10"/>
      <color theme="1"/>
      <name val="Arial"/>
      <family val="2"/>
    </font>
    <font>
      <b/>
      <sz val="13"/>
      <color theme="8" tint="-0.499984740745262"/>
      <name val="Arial"/>
      <family val="2"/>
    </font>
    <font>
      <b/>
      <sz val="9"/>
      <color theme="1"/>
      <name val="Arial"/>
      <family val="2"/>
    </font>
    <font>
      <sz val="10"/>
      <color rgb="FF000000"/>
      <name val="Arial"/>
      <family val="2"/>
    </font>
    <font>
      <sz val="11"/>
      <color theme="1"/>
      <name val="Calibri"/>
      <family val="2"/>
    </font>
    <font>
      <sz val="11"/>
      <color theme="8" tint="-0.499984740745262"/>
      <name val="Arial"/>
      <family val="2"/>
    </font>
    <font>
      <sz val="11"/>
      <color theme="1"/>
      <name val="Calibri"/>
      <family val="2"/>
      <scheme val="minor"/>
    </font>
    <font>
      <b/>
      <sz val="11"/>
      <color theme="1"/>
      <name val="Calibri"/>
      <family val="2"/>
      <scheme val="minor"/>
    </font>
    <font>
      <b/>
      <sz val="14"/>
      <color theme="8" tint="-0.499984740745262"/>
      <name val="Arial"/>
      <family val="2"/>
    </font>
    <font>
      <sz val="13"/>
      <color theme="8" tint="-0.499984740745262"/>
      <name val="Arial"/>
      <family val="2"/>
    </font>
    <font>
      <b/>
      <sz val="11"/>
      <name val="Arial"/>
      <family val="2"/>
    </font>
    <font>
      <i/>
      <sz val="10"/>
      <color theme="1"/>
      <name val="Arial"/>
      <family val="2"/>
    </font>
    <font>
      <sz val="10"/>
      <color theme="8" tint="-0.499984740745262"/>
      <name val="Arial"/>
      <family val="2"/>
    </font>
    <font>
      <sz val="11"/>
      <color rgb="FF505050"/>
      <name val="Calibri"/>
      <family val="2"/>
      <scheme val="minor"/>
    </font>
    <font>
      <sz val="11"/>
      <color rgb="FF404040"/>
      <name val="Calibri"/>
      <family val="2"/>
      <scheme val="minor"/>
    </font>
    <font>
      <b/>
      <sz val="14"/>
      <color theme="1"/>
      <name val="Calibri"/>
      <family val="2"/>
      <scheme val="minor"/>
    </font>
    <font>
      <sz val="11"/>
      <name val="Calibri"/>
      <family val="2"/>
      <scheme val="minor"/>
    </font>
    <font>
      <sz val="14"/>
      <name val="Calibri"/>
      <family val="2"/>
      <scheme val="minor"/>
    </font>
    <font>
      <b/>
      <sz val="14"/>
      <color theme="0"/>
      <name val="Calibri"/>
      <family val="2"/>
      <scheme val="minor"/>
    </font>
    <font>
      <b/>
      <sz val="12"/>
      <color rgb="FF0097CC"/>
      <name val="Calibri"/>
      <family val="2"/>
      <scheme val="minor"/>
    </font>
    <font>
      <b/>
      <sz val="10"/>
      <color rgb="FF0097CC"/>
      <name val="Arial"/>
      <family val="2"/>
    </font>
    <font>
      <sz val="12"/>
      <color theme="0"/>
      <name val="Calibri"/>
      <family val="2"/>
      <scheme val="minor"/>
    </font>
    <font>
      <b/>
      <sz val="14"/>
      <color theme="0"/>
      <name val="Arial"/>
      <family val="2"/>
    </font>
    <font>
      <sz val="9"/>
      <color theme="0"/>
      <name val="Arial"/>
      <family val="2"/>
    </font>
    <font>
      <sz val="11"/>
      <color theme="0"/>
      <name val="Calibri"/>
      <family val="2"/>
      <scheme val="minor"/>
    </font>
    <font>
      <b/>
      <sz val="20"/>
      <color theme="0"/>
      <name val="Calibri"/>
      <family val="2"/>
      <scheme val="minor"/>
    </font>
    <font>
      <b/>
      <sz val="10.5"/>
      <color rgb="FF215968"/>
      <name val="Arial"/>
      <family val="2"/>
    </font>
    <font>
      <sz val="10"/>
      <color rgb="FF215968"/>
      <name val="Arial"/>
      <family val="2"/>
    </font>
    <font>
      <b/>
      <sz val="14"/>
      <color theme="8"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1"/>
      <color theme="8" tint="-0.499984740745262"/>
      <name val="Arial"/>
      <family val="2"/>
    </font>
    <font>
      <sz val="10"/>
      <color theme="1"/>
      <name val="Calibri"/>
      <family val="2"/>
      <scheme val="minor"/>
    </font>
    <font>
      <b/>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00B0F0"/>
        <bgColor indexed="64"/>
      </patternFill>
    </fill>
    <fill>
      <patternFill patternType="solid">
        <fgColor theme="8" tint="0.79998168889431442"/>
        <bgColor indexed="64"/>
      </patternFill>
    </fill>
    <fill>
      <patternFill patternType="solid">
        <fgColor rgb="FFD8F3F4"/>
        <bgColor indexed="64"/>
      </patternFill>
    </fill>
    <fill>
      <patternFill patternType="solid">
        <fgColor theme="8" tint="-0.249977111117893"/>
        <bgColor indexed="64"/>
      </patternFill>
    </fill>
    <fill>
      <patternFill patternType="solid">
        <fgColor rgb="FFAAD1D8"/>
        <bgColor indexed="64"/>
      </patternFill>
    </fill>
  </fills>
  <borders count="28">
    <border>
      <left/>
      <right/>
      <top/>
      <bottom/>
      <diagonal/>
    </border>
    <border>
      <left/>
      <right/>
      <top/>
      <bottom style="thick">
        <color theme="4"/>
      </bottom>
      <diagonal/>
    </border>
    <border>
      <left style="thin">
        <color rgb="FFCCECFF"/>
      </left>
      <right/>
      <top/>
      <bottom/>
      <diagonal/>
    </border>
    <border>
      <left style="thin">
        <color rgb="FFCCECFF"/>
      </left>
      <right style="thin">
        <color rgb="FFCCECFF"/>
      </right>
      <top style="thin">
        <color rgb="FFCCECFF"/>
      </top>
      <bottom style="thin">
        <color rgb="FFCCECFF"/>
      </bottom>
      <diagonal/>
    </border>
    <border>
      <left style="thin">
        <color rgb="FFCCECFF"/>
      </left>
      <right style="thin">
        <color rgb="FFCCECFF"/>
      </right>
      <top/>
      <bottom style="thin">
        <color rgb="FFCCECFF"/>
      </bottom>
      <diagonal/>
    </border>
    <border>
      <left style="thin">
        <color rgb="FFCCECFF"/>
      </left>
      <right style="thin">
        <color rgb="FFCCECFF"/>
      </right>
      <top style="thin">
        <color rgb="FFCCECFF"/>
      </top>
      <bottom/>
      <diagonal/>
    </border>
    <border>
      <left/>
      <right/>
      <top/>
      <bottom style="thin">
        <color rgb="FFCCECFF"/>
      </bottom>
      <diagonal/>
    </border>
    <border>
      <left/>
      <right/>
      <top style="thin">
        <color rgb="FFCCECFF"/>
      </top>
      <bottom/>
      <diagonal/>
    </border>
    <border>
      <left/>
      <right style="thin">
        <color rgb="FFCCECFF"/>
      </right>
      <top style="thin">
        <color rgb="FFCCECFF"/>
      </top>
      <bottom/>
      <diagonal/>
    </border>
    <border>
      <left/>
      <right style="thin">
        <color rgb="FFCCECFF"/>
      </right>
      <top/>
      <bottom/>
      <diagonal/>
    </border>
    <border>
      <left style="thin">
        <color rgb="FFCCECFF"/>
      </left>
      <right style="thin">
        <color rgb="FFCCECFF"/>
      </right>
      <top/>
      <bottom/>
      <diagonal/>
    </border>
    <border>
      <left style="thin">
        <color rgb="FFCCECFF"/>
      </left>
      <right/>
      <top style="thin">
        <color rgb="FFCCECFF"/>
      </top>
      <bottom style="thin">
        <color rgb="FFCCECFF"/>
      </bottom>
      <diagonal/>
    </border>
    <border>
      <left style="thin">
        <color rgb="FFAAD1D8"/>
      </left>
      <right style="thin">
        <color rgb="FFAAD1D8"/>
      </right>
      <top style="thin">
        <color rgb="FFAAD1D8"/>
      </top>
      <bottom style="thin">
        <color rgb="FFAAD1D8"/>
      </bottom>
      <diagonal/>
    </border>
    <border>
      <left style="thin">
        <color rgb="FFCCECFF"/>
      </left>
      <right style="thin">
        <color rgb="FFAAD1D8"/>
      </right>
      <top/>
      <bottom/>
      <diagonal/>
    </border>
    <border>
      <left/>
      <right style="thin">
        <color rgb="FFAAD1D8"/>
      </right>
      <top/>
      <bottom style="thin">
        <color rgb="FFAAD1D8"/>
      </bottom>
      <diagonal/>
    </border>
    <border>
      <left/>
      <right style="thin">
        <color rgb="FFAAD1D8"/>
      </right>
      <top style="thin">
        <color rgb="FFAAD1D8"/>
      </top>
      <bottom/>
      <diagonal/>
    </border>
    <border>
      <left style="thin">
        <color rgb="FFAAD1D8"/>
      </left>
      <right style="thin">
        <color rgb="FFAAD1D8"/>
      </right>
      <top style="thin">
        <color rgb="FFAAD1D8"/>
      </top>
      <bottom/>
      <diagonal/>
    </border>
    <border>
      <left style="thin">
        <color rgb="FFAAD1D8"/>
      </left>
      <right style="thin">
        <color rgb="FFAAD1D8"/>
      </right>
      <top/>
      <bottom/>
      <diagonal/>
    </border>
    <border>
      <left style="thin">
        <color rgb="FFAAD1D8"/>
      </left>
      <right style="thin">
        <color rgb="FFAAD1D8"/>
      </right>
      <top/>
      <bottom style="thin">
        <color rgb="FFAAD1D8"/>
      </bottom>
      <diagonal/>
    </border>
    <border>
      <left/>
      <right/>
      <top style="thin">
        <color rgb="FFAAD1D8"/>
      </top>
      <bottom style="thin">
        <color rgb="FFAAD1D8"/>
      </bottom>
      <diagonal/>
    </border>
    <border>
      <left/>
      <right/>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style="thin">
        <color rgb="FFAAD1D8"/>
      </left>
      <right/>
      <top style="thin">
        <color rgb="FFAAD1D8"/>
      </top>
      <bottom style="thin">
        <color rgb="FFAAD1D8"/>
      </bottom>
      <diagonal/>
    </border>
    <border>
      <left style="thin">
        <color rgb="FFCCECFF"/>
      </left>
      <right style="thin">
        <color rgb="FFCCECFF"/>
      </right>
      <top style="thin">
        <color rgb="FFAAD1D8"/>
      </top>
      <bottom style="thin">
        <color rgb="FFAAD1D8"/>
      </bottom>
      <diagonal/>
    </border>
    <border>
      <left style="thin">
        <color rgb="FFCCECFF"/>
      </left>
      <right style="thin">
        <color rgb="FFAAD1D8"/>
      </right>
      <top style="thin">
        <color rgb="FFAAD1D8"/>
      </top>
      <bottom style="thin">
        <color rgb="FFAAD1D8"/>
      </bottom>
      <diagonal/>
    </border>
    <border>
      <left/>
      <right style="thin">
        <color rgb="FFAAD1D8"/>
      </right>
      <top style="thin">
        <color rgb="FFAAD1D8"/>
      </top>
      <bottom style="thin">
        <color rgb="FFAAD1D8"/>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1" applyNumberFormat="0" applyFill="0" applyAlignment="0" applyProtection="0"/>
    <xf numFmtId="0" fontId="2" fillId="0" borderId="0" applyNumberFormat="0" applyFill="0" applyBorder="0" applyAlignment="0" applyProtection="0"/>
    <xf numFmtId="9" fontId="13" fillId="0" borderId="0" applyFont="0" applyFill="0" applyBorder="0" applyAlignment="0" applyProtection="0"/>
    <xf numFmtId="0" fontId="25" fillId="5" borderId="0"/>
    <xf numFmtId="0" fontId="26"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cellStyleXfs>
  <cellXfs count="164">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2"/>
    <xf numFmtId="0" fontId="3" fillId="0" borderId="1" xfId="1"/>
    <xf numFmtId="9" fontId="0" fillId="0" borderId="0" xfId="0" applyNumberFormat="1"/>
    <xf numFmtId="164" fontId="0" fillId="0" borderId="0" xfId="0" applyNumberFormat="1"/>
    <xf numFmtId="9" fontId="0" fillId="0" borderId="0" xfId="0" applyNumberFormat="1" applyAlignment="1">
      <alignment horizontal="left"/>
    </xf>
    <xf numFmtId="0" fontId="4" fillId="0" borderId="0" xfId="0" applyFont="1"/>
    <xf numFmtId="0" fontId="5" fillId="0" borderId="0" xfId="0" applyFont="1"/>
    <xf numFmtId="0" fontId="6" fillId="0" borderId="0" xfId="0" applyFont="1"/>
    <xf numFmtId="1" fontId="0" fillId="0" borderId="0" xfId="0" applyNumberFormat="1"/>
    <xf numFmtId="0" fontId="0" fillId="2" borderId="0" xfId="0" applyFill="1"/>
    <xf numFmtId="2" fontId="6" fillId="0" borderId="0" xfId="0" applyNumberFormat="1" applyFont="1"/>
    <xf numFmtId="2" fontId="5" fillId="0" borderId="0" xfId="0" applyNumberFormat="1" applyFont="1"/>
    <xf numFmtId="0" fontId="7" fillId="3" borderId="0" xfId="0" applyFont="1" applyFill="1"/>
    <xf numFmtId="0" fontId="7" fillId="0" borderId="0" xfId="0" applyFont="1" applyAlignment="1">
      <alignment horizontal="right"/>
    </xf>
    <xf numFmtId="0" fontId="7" fillId="3" borderId="0" xfId="0" applyFont="1" applyFill="1" applyAlignment="1">
      <alignment horizontal="right"/>
    </xf>
    <xf numFmtId="0" fontId="7" fillId="3" borderId="0" xfId="0" applyFont="1" applyFill="1" applyAlignment="1">
      <alignment wrapText="1"/>
    </xf>
    <xf numFmtId="0" fontId="8" fillId="3" borderId="0" xfId="0" applyFont="1" applyFill="1"/>
    <xf numFmtId="0" fontId="7" fillId="0" borderId="0" xfId="0" applyFont="1"/>
    <xf numFmtId="0" fontId="9" fillId="3" borderId="0" xfId="0" applyFont="1" applyFill="1"/>
    <xf numFmtId="0" fontId="10" fillId="4" borderId="0" xfId="0" applyFont="1" applyFill="1"/>
    <xf numFmtId="0" fontId="10" fillId="4" borderId="0" xfId="0" applyFont="1" applyFill="1" applyAlignment="1">
      <alignment wrapText="1"/>
    </xf>
    <xf numFmtId="0" fontId="11" fillId="0" borderId="0" xfId="0" applyFont="1"/>
    <xf numFmtId="0" fontId="12" fillId="3" borderId="0" xfId="0" applyFont="1" applyFill="1"/>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7" fillId="0" borderId="0" xfId="0" applyFont="1" applyAlignment="1" applyProtection="1">
      <alignment horizontal="right"/>
      <protection hidden="1"/>
    </xf>
    <xf numFmtId="0" fontId="18" fillId="3" borderId="0" xfId="0" applyFont="1" applyFill="1"/>
    <xf numFmtId="0" fontId="21" fillId="0" borderId="0" xfId="0" applyFont="1"/>
    <xf numFmtId="0" fontId="0" fillId="0" borderId="2" xfId="0" applyBorder="1"/>
    <xf numFmtId="0" fontId="21" fillId="0" borderId="4" xfId="0" applyFont="1" applyBorder="1" applyAlignment="1">
      <alignment vertical="center" wrapText="1"/>
    </xf>
    <xf numFmtId="0" fontId="20" fillId="0" borderId="5" xfId="0" applyFont="1" applyBorder="1" applyAlignment="1">
      <alignment vertical="center" wrapText="1"/>
    </xf>
    <xf numFmtId="0" fontId="21" fillId="0" borderId="3" xfId="0" applyFont="1" applyBorder="1" applyAlignment="1">
      <alignment vertical="center" wrapText="1"/>
    </xf>
    <xf numFmtId="0" fontId="21" fillId="0" borderId="6" xfId="0" applyFont="1" applyBorder="1"/>
    <xf numFmtId="0" fontId="0" fillId="0" borderId="3" xfId="0" applyBorder="1" applyAlignment="1">
      <alignment vertical="center" wrapText="1"/>
    </xf>
    <xf numFmtId="0" fontId="0" fillId="0" borderId="7" xfId="0" applyBorder="1"/>
    <xf numFmtId="0" fontId="0" fillId="0" borderId="9" xfId="0" applyBorder="1"/>
    <xf numFmtId="0" fontId="0" fillId="0" borderId="10" xfId="0" applyBorder="1"/>
    <xf numFmtId="0" fontId="0" fillId="0" borderId="5" xfId="0" applyBorder="1" applyAlignment="1">
      <alignment vertical="center" wrapText="1"/>
    </xf>
    <xf numFmtId="0" fontId="21" fillId="0" borderId="7" xfId="0" applyFont="1" applyBorder="1"/>
    <xf numFmtId="0" fontId="0" fillId="0" borderId="6" xfId="0" applyBorder="1"/>
    <xf numFmtId="0" fontId="21" fillId="0" borderId="11" xfId="0" applyFont="1" applyBorder="1" applyAlignment="1">
      <alignment vertical="center"/>
    </xf>
    <xf numFmtId="0" fontId="21" fillId="0" borderId="3"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3" xfId="0" applyBorder="1" applyAlignment="1">
      <alignment wrapText="1"/>
    </xf>
    <xf numFmtId="0" fontId="14" fillId="7" borderId="8" xfId="0" applyFont="1" applyFill="1" applyBorder="1" applyAlignment="1">
      <alignment vertical="center"/>
    </xf>
    <xf numFmtId="0" fontId="0" fillId="7" borderId="12" xfId="0" applyFill="1" applyBorder="1" applyAlignment="1">
      <alignment vertical="center" wrapText="1"/>
    </xf>
    <xf numFmtId="0" fontId="0" fillId="0" borderId="13" xfId="0" applyBorder="1"/>
    <xf numFmtId="0" fontId="0" fillId="0" borderId="16" xfId="0" applyBorder="1"/>
    <xf numFmtId="0" fontId="0" fillId="0" borderId="16" xfId="0" applyBorder="1" applyAlignment="1">
      <alignment vertical="center" wrapText="1"/>
    </xf>
    <xf numFmtId="0" fontId="0" fillId="0" borderId="19" xfId="0" applyBorder="1"/>
    <xf numFmtId="0" fontId="0" fillId="0" borderId="19" xfId="0" applyBorder="1" applyAlignment="1">
      <alignment horizontal="left"/>
    </xf>
    <xf numFmtId="0" fontId="0" fillId="6" borderId="0" xfId="0" applyFill="1"/>
    <xf numFmtId="0" fontId="0" fillId="6" borderId="19" xfId="0" applyFill="1" applyBorder="1"/>
    <xf numFmtId="0" fontId="23" fillId="5" borderId="0" xfId="0" applyFont="1" applyFill="1"/>
    <xf numFmtId="0" fontId="24" fillId="5" borderId="0" xfId="0" applyFont="1" applyFill="1"/>
    <xf numFmtId="0" fontId="25" fillId="5" borderId="0" xfId="4"/>
    <xf numFmtId="0" fontId="25" fillId="5" borderId="0" xfId="0" applyFont="1" applyFill="1"/>
    <xf numFmtId="0" fontId="2" fillId="0" borderId="0" xfId="2" applyAlignment="1"/>
    <xf numFmtId="0" fontId="2" fillId="0" borderId="0" xfId="0" applyFont="1"/>
    <xf numFmtId="0" fontId="26" fillId="0" borderId="0" xfId="5"/>
    <xf numFmtId="0" fontId="27" fillId="0" borderId="0" xfId="5" applyFont="1"/>
    <xf numFmtId="0" fontId="28" fillId="5" borderId="0" xfId="4" applyFont="1"/>
    <xf numFmtId="0" fontId="27" fillId="0" borderId="0" xfId="5" applyFont="1" applyAlignment="1">
      <alignment horizontal="left"/>
    </xf>
    <xf numFmtId="0" fontId="29" fillId="5" borderId="0" xfId="0" applyFont="1" applyFill="1"/>
    <xf numFmtId="0" fontId="7" fillId="5" borderId="0" xfId="0" applyFont="1" applyFill="1"/>
    <xf numFmtId="0" fontId="7" fillId="5" borderId="0" xfId="0" applyFont="1" applyFill="1" applyAlignment="1">
      <alignment horizontal="right"/>
    </xf>
    <xf numFmtId="0" fontId="30" fillId="5" borderId="0" xfId="0" applyFont="1" applyFill="1"/>
    <xf numFmtId="164" fontId="0" fillId="0" borderId="12"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4" xfId="0" applyNumberFormat="1" applyBorder="1" applyAlignment="1">
      <alignment horizontal="center" vertical="center"/>
    </xf>
    <xf numFmtId="0" fontId="14" fillId="0" borderId="20" xfId="0" applyFont="1" applyBorder="1"/>
    <xf numFmtId="0" fontId="7" fillId="3" borderId="0" xfId="0" applyFont="1" applyFill="1" applyAlignment="1">
      <alignment horizontal="left"/>
    </xf>
    <xf numFmtId="0" fontId="0" fillId="0" borderId="0" xfId="0" applyAlignment="1">
      <alignment horizontal="center"/>
    </xf>
    <xf numFmtId="9" fontId="0" fillId="0" borderId="0" xfId="3" applyFont="1" applyAlignment="1">
      <alignment horizontal="center"/>
    </xf>
    <xf numFmtId="0" fontId="0" fillId="5" borderId="0" xfId="0" applyFill="1"/>
    <xf numFmtId="0" fontId="19" fillId="0" borderId="0" xfId="0" applyFont="1" applyAlignment="1" applyProtection="1">
      <alignment horizontal="left" wrapText="1"/>
      <protection hidden="1"/>
    </xf>
    <xf numFmtId="10" fontId="0" fillId="0" borderId="19" xfId="0" applyNumberFormat="1" applyBorder="1"/>
    <xf numFmtId="10" fontId="23" fillId="5" borderId="0" xfId="0" applyNumberFormat="1" applyFont="1" applyFill="1"/>
    <xf numFmtId="10" fontId="0" fillId="5" borderId="0" xfId="0" applyNumberFormat="1" applyFill="1"/>
    <xf numFmtId="10" fontId="25" fillId="5" borderId="0" xfId="4" applyNumberFormat="1"/>
    <xf numFmtId="1" fontId="0" fillId="0" borderId="19" xfId="0" applyNumberFormat="1" applyBorder="1"/>
    <xf numFmtId="0" fontId="31" fillId="0" borderId="0" xfId="0" applyFont="1"/>
    <xf numFmtId="49" fontId="0" fillId="0" borderId="0" xfId="0" applyNumberFormat="1"/>
    <xf numFmtId="49"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right"/>
    </xf>
    <xf numFmtId="0" fontId="32" fillId="8" borderId="0" xfId="0" applyFont="1" applyFill="1"/>
    <xf numFmtId="0" fontId="0" fillId="8" borderId="0" xfId="0" applyFill="1"/>
    <xf numFmtId="0" fontId="0" fillId="8" borderId="0" xfId="0" applyFill="1" applyAlignment="1">
      <alignment horizontal="right"/>
    </xf>
    <xf numFmtId="0" fontId="0" fillId="0" borderId="21" xfId="0" applyBorder="1" applyAlignment="1">
      <alignment horizontal="left"/>
    </xf>
    <xf numFmtId="0" fontId="14" fillId="0" borderId="21" xfId="0" applyFont="1" applyBorder="1" applyAlignment="1">
      <alignment wrapText="1"/>
    </xf>
    <xf numFmtId="0" fontId="35" fillId="6" borderId="22" xfId="0" applyFont="1" applyFill="1" applyBorder="1"/>
    <xf numFmtId="0" fontId="0" fillId="6" borderId="22" xfId="0" applyFill="1" applyBorder="1"/>
    <xf numFmtId="0" fontId="35" fillId="0" borderId="22" xfId="0" applyFont="1" applyBorder="1"/>
    <xf numFmtId="0" fontId="0" fillId="0" borderId="22" xfId="0" applyBorder="1"/>
    <xf numFmtId="0" fontId="33" fillId="0" borderId="0" xfId="0" applyFont="1" applyAlignment="1">
      <alignment vertical="top" wrapText="1"/>
    </xf>
    <xf numFmtId="0" fontId="22" fillId="0" borderId="23" xfId="0" applyFont="1" applyBorder="1" applyAlignment="1">
      <alignment vertical="center" wrapText="1"/>
    </xf>
    <xf numFmtId="0" fontId="14" fillId="0" borderId="19" xfId="0" applyFont="1" applyBorder="1" applyAlignment="1">
      <alignment vertical="center" wrapText="1"/>
    </xf>
    <xf numFmtId="0" fontId="14" fillId="7" borderId="19"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9" fontId="0" fillId="0" borderId="19" xfId="0" applyNumberFormat="1" applyBorder="1"/>
    <xf numFmtId="9" fontId="0" fillId="6" borderId="19" xfId="0" applyNumberFormat="1" applyFill="1" applyBorder="1"/>
    <xf numFmtId="10" fontId="0" fillId="0" borderId="0" xfId="0" applyNumberFormat="1" applyAlignment="1">
      <alignment horizontal="right"/>
    </xf>
    <xf numFmtId="10" fontId="0" fillId="0" borderId="0" xfId="0" applyNumberFormat="1" applyAlignment="1">
      <alignment horizontal="left" indent="1"/>
    </xf>
    <xf numFmtId="0" fontId="36" fillId="0" borderId="0" xfId="0" applyFont="1"/>
    <xf numFmtId="0" fontId="37" fillId="7" borderId="23" xfId="0" applyFont="1" applyFill="1" applyBorder="1"/>
    <xf numFmtId="0" fontId="37" fillId="0" borderId="19" xfId="0" applyFont="1" applyBorder="1"/>
    <xf numFmtId="164" fontId="22" fillId="7" borderId="19" xfId="0" applyNumberFormat="1" applyFont="1" applyFill="1" applyBorder="1" applyAlignment="1">
      <alignment horizontal="center"/>
    </xf>
    <xf numFmtId="164" fontId="38" fillId="0" borderId="19" xfId="0" applyNumberFormat="1" applyFont="1" applyBorder="1" applyAlignment="1">
      <alignment horizontal="center"/>
    </xf>
    <xf numFmtId="49" fontId="22" fillId="7" borderId="19" xfId="0" applyNumberFormat="1" applyFont="1" applyFill="1" applyBorder="1" applyAlignment="1">
      <alignment horizontal="center"/>
    </xf>
    <xf numFmtId="164" fontId="38" fillId="0" borderId="26" xfId="0" applyNumberFormat="1" applyFont="1" applyBorder="1" applyAlignment="1">
      <alignment horizontal="center"/>
    </xf>
    <xf numFmtId="0" fontId="22" fillId="7" borderId="23" xfId="0" applyFont="1" applyFill="1" applyBorder="1"/>
    <xf numFmtId="0" fontId="22" fillId="0" borderId="19" xfId="0" applyFont="1" applyBorder="1"/>
    <xf numFmtId="0" fontId="12" fillId="3" borderId="0" xfId="0" applyFont="1" applyFill="1" applyAlignment="1">
      <alignment horizontal="left" vertical="center" wrapText="1"/>
    </xf>
    <xf numFmtId="0" fontId="0" fillId="3" borderId="19" xfId="0" applyFill="1" applyBorder="1"/>
    <xf numFmtId="164" fontId="31" fillId="0" borderId="0" xfId="0" applyNumberFormat="1" applyFont="1"/>
    <xf numFmtId="0" fontId="31" fillId="0" borderId="0" xfId="0" applyFont="1" applyAlignment="1">
      <alignment horizontal="center" vertical="center"/>
    </xf>
    <xf numFmtId="164" fontId="31" fillId="0" borderId="0" xfId="0" applyNumberFormat="1" applyFont="1" applyAlignment="1">
      <alignment horizontal="center" vertical="center"/>
    </xf>
    <xf numFmtId="3" fontId="0" fillId="0" borderId="0" xfId="0" applyNumberFormat="1" applyAlignment="1">
      <alignment horizontal="center" vertical="center"/>
    </xf>
    <xf numFmtId="165" fontId="0" fillId="0" borderId="0" xfId="0" applyNumberFormat="1" applyAlignment="1">
      <alignment horizontal="center"/>
    </xf>
    <xf numFmtId="0" fontId="39" fillId="3" borderId="0" xfId="0" applyFont="1" applyFill="1" applyAlignment="1">
      <alignment vertical="top" wrapText="1"/>
    </xf>
    <xf numFmtId="0" fontId="0" fillId="0" borderId="0" xfId="0" applyAlignment="1">
      <alignment vertical="center"/>
    </xf>
    <xf numFmtId="164" fontId="38" fillId="7" borderId="19" xfId="0" applyNumberFormat="1" applyFont="1" applyFill="1" applyBorder="1" applyAlignment="1">
      <alignment horizontal="center"/>
    </xf>
    <xf numFmtId="164" fontId="38" fillId="0" borderId="19" xfId="0" applyNumberFormat="1" applyFont="1" applyBorder="1"/>
    <xf numFmtId="0" fontId="0" fillId="7" borderId="27" xfId="0" applyFill="1" applyBorder="1"/>
    <xf numFmtId="0" fontId="14" fillId="0" borderId="27" xfId="0" applyFont="1" applyBorder="1" applyAlignment="1">
      <alignment wrapText="1"/>
    </xf>
    <xf numFmtId="0" fontId="0" fillId="0" borderId="27" xfId="0" applyBorder="1"/>
    <xf numFmtId="0" fontId="0" fillId="0" borderId="27" xfId="0" applyBorder="1" applyAlignment="1">
      <alignment wrapText="1"/>
    </xf>
    <xf numFmtId="0" fontId="14" fillId="7" borderId="27" xfId="0" applyFont="1" applyFill="1" applyBorder="1" applyAlignment="1">
      <alignment wrapText="1"/>
    </xf>
    <xf numFmtId="0" fontId="0" fillId="7" borderId="27" xfId="0" applyFill="1" applyBorder="1" applyAlignment="1">
      <alignment wrapText="1"/>
    </xf>
    <xf numFmtId="9" fontId="0" fillId="0" borderId="27" xfId="3" applyFont="1" applyBorder="1"/>
    <xf numFmtId="0" fontId="31" fillId="0" borderId="0" xfId="0" applyFont="1" applyAlignment="1">
      <alignment horizontal="center"/>
    </xf>
    <xf numFmtId="0" fontId="14" fillId="0" borderId="0" xfId="0" applyFont="1" applyAlignment="1">
      <alignment horizontal="right"/>
    </xf>
    <xf numFmtId="0" fontId="14" fillId="0" borderId="0" xfId="0" applyFont="1" applyAlignment="1">
      <alignment horizontal="right" indent="1"/>
    </xf>
    <xf numFmtId="0" fontId="0" fillId="3" borderId="0" xfId="0" applyFill="1" applyAlignment="1">
      <alignment horizontal="right"/>
    </xf>
    <xf numFmtId="0" fontId="14" fillId="3" borderId="0" xfId="0" applyFont="1" applyFill="1" applyAlignment="1">
      <alignment horizontal="right"/>
    </xf>
    <xf numFmtId="164" fontId="38" fillId="0" borderId="19" xfId="0" applyNumberFormat="1" applyFont="1" applyBorder="1" applyAlignment="1">
      <alignment horizontal="right"/>
    </xf>
    <xf numFmtId="0" fontId="22" fillId="9" borderId="27" xfId="0" applyFont="1" applyFill="1" applyBorder="1"/>
    <xf numFmtId="0" fontId="14" fillId="7" borderId="27" xfId="0" applyFont="1" applyFill="1" applyBorder="1"/>
    <xf numFmtId="0" fontId="14" fillId="9" borderId="27" xfId="0" applyFont="1" applyFill="1" applyBorder="1"/>
    <xf numFmtId="0" fontId="14" fillId="9" borderId="27" xfId="0" applyFont="1" applyFill="1" applyBorder="1" applyAlignment="1">
      <alignment wrapText="1"/>
    </xf>
    <xf numFmtId="0" fontId="40" fillId="0" borderId="0" xfId="0" applyFont="1" applyAlignment="1">
      <alignment horizontal="right"/>
    </xf>
    <xf numFmtId="0" fontId="40" fillId="0" borderId="0" xfId="0" applyFont="1" applyAlignment="1">
      <alignment horizontal="right" wrapText="1"/>
    </xf>
    <xf numFmtId="10" fontId="0" fillId="0" borderId="0" xfId="0" applyNumberFormat="1" applyAlignment="1">
      <alignment horizontal="center"/>
    </xf>
    <xf numFmtId="0" fontId="41" fillId="3" borderId="0" xfId="0" applyFont="1" applyFill="1"/>
    <xf numFmtId="0" fontId="12" fillId="3" borderId="0" xfId="0" applyFont="1" applyFill="1" applyAlignment="1">
      <alignment horizontal="left" vertical="center" wrapText="1"/>
    </xf>
    <xf numFmtId="0" fontId="12" fillId="3" borderId="0" xfId="0" applyFont="1" applyFill="1" applyAlignment="1">
      <alignment horizontal="left" vertical="top" wrapText="1"/>
    </xf>
    <xf numFmtId="0" fontId="39" fillId="3" borderId="0" xfId="0" applyFont="1" applyFill="1" applyAlignment="1">
      <alignment horizontal="left" vertical="top" wrapText="1"/>
    </xf>
    <xf numFmtId="0" fontId="12" fillId="0" borderId="0" xfId="0" applyFont="1" applyAlignment="1" applyProtection="1">
      <alignment horizontal="left" vertical="center" wrapText="1"/>
      <protection hidden="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33" fillId="0" borderId="0" xfId="0" applyFont="1" applyAlignment="1">
      <alignment horizontal="center" vertical="top" wrapText="1"/>
    </xf>
    <xf numFmtId="0" fontId="2" fillId="0" borderId="0" xfId="2" applyAlignment="1">
      <alignment horizontal="center" wrapText="1"/>
    </xf>
    <xf numFmtId="0" fontId="12" fillId="3" borderId="0" xfId="0" applyFont="1" applyFill="1" applyAlignment="1">
      <alignment vertical="top" wrapText="1"/>
    </xf>
    <xf numFmtId="0" fontId="0" fillId="0" borderId="0" xfId="0" applyNumberFormat="1"/>
  </cellXfs>
  <cellStyles count="12">
    <cellStyle name="Comma" xfId="10" xr:uid="{09DAD54C-0B5A-4247-A9AA-549AC0AF36D6}"/>
    <cellStyle name="Comma [0]" xfId="11" xr:uid="{C080731A-2DC7-4331-AA0D-C5BBD68EE58F}"/>
    <cellStyle name="Currency" xfId="8" xr:uid="{AF070AA7-A524-4068-AD6F-81A18D82000A}"/>
    <cellStyle name="Currency [0]" xfId="9" xr:uid="{3E700F99-27B2-4525-94FC-426BFCB6A585}"/>
    <cellStyle name="Frågefärg" xfId="5" xr:uid="{880F3E64-6655-4009-AEB8-F8EB5247BEFD}"/>
    <cellStyle name="Normal" xfId="0" builtinId="0"/>
    <cellStyle name="Normal 2" xfId="6" xr:uid="{81621B65-B991-4F7E-9B0D-F29F40172240}"/>
    <cellStyle name="Percent" xfId="7" xr:uid="{83F3C4B4-8A19-4BE4-A0EF-82FF4BD0FDB7}"/>
    <cellStyle name="Procent" xfId="3" builtinId="5"/>
    <cellStyle name="Rubrik 1" xfId="1" builtinId="16"/>
    <cellStyle name="Tabellrubrik" xfId="4" xr:uid="{356FB171-E8F4-47A7-807F-A756A67D8426}"/>
    <cellStyle name="Varningstext" xfId="2" builtinId="11"/>
  </cellStyles>
  <dxfs count="244">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4" formatCode="0.0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4" formatCode="0.00%"/>
    </dxf>
    <dxf>
      <numFmt numFmtId="164" formatCode="0.0"/>
    </dxf>
    <dxf>
      <numFmt numFmtId="164" formatCode="0.0"/>
    </dxf>
    <dxf>
      <numFmt numFmtId="164" formatCode="0.0"/>
    </dxf>
    <dxf>
      <numFmt numFmtId="164" formatCode="0.0"/>
    </dxf>
    <dxf>
      <numFmt numFmtId="164" formatCode="0.0"/>
    </dxf>
    <dxf>
      <numFmt numFmtId="13" formatCode="0%"/>
    </dxf>
    <dxf>
      <numFmt numFmtId="14" formatCode="0.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s>
  <tableStyles count="0" defaultTableStyle="TableStyleMedium2" defaultPivotStyle="PivotStyleLight16"/>
  <colors>
    <mruColors>
      <color rgb="FFAAD1D8"/>
      <color rgb="FFD8F3F4"/>
      <color rgb="FFCCECFF"/>
      <color rgb="FFCCFFFF"/>
      <color rgb="FF0097CC"/>
      <color rgb="FFED9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5.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8.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4.xml"/><Relationship Id="rId25"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1.xml"/><Relationship Id="rId5" Type="http://schemas.openxmlformats.org/officeDocument/2006/relationships/worksheet" Target="worksheets/sheet5.xml"/><Relationship Id="rId15" Type="http://schemas.microsoft.com/office/2007/relationships/slicerCache" Target="slicerCaches/slicerCache2.xml"/><Relationship Id="rId23" Type="http://schemas.microsoft.com/office/2007/relationships/slicerCache" Target="slicerCaches/slicerCache10.xml"/><Relationship Id="rId28"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microsoft.com/office/2007/relationships/slicerCache" Target="slicerCaches/slicerCache9.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Diagram!$K$57</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Diagram!$B$58:$J$72</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Diagram!$K$58:$K$72</c:f>
              <c:numCache>
                <c:formatCode>0%</c:formatCode>
                <c:ptCount val="15"/>
                <c:pt idx="0">
                  <c:v>0.76741996233521659</c:v>
                </c:pt>
                <c:pt idx="1">
                  <c:v>0.78584905660377358</c:v>
                </c:pt>
                <c:pt idx="2">
                  <c:v>0.47119924457034934</c:v>
                </c:pt>
                <c:pt idx="3">
                  <c:v>0.50757575757575757</c:v>
                </c:pt>
                <c:pt idx="4">
                  <c:v>0.596045197740113</c:v>
                </c:pt>
                <c:pt idx="5">
                  <c:v>0.53534401508011309</c:v>
                </c:pt>
                <c:pt idx="6">
                  <c:v>0.84150943396226408</c:v>
                </c:pt>
                <c:pt idx="7">
                  <c:v>0.8827977315689981</c:v>
                </c:pt>
                <c:pt idx="8">
                  <c:v>0.82452830188679238</c:v>
                </c:pt>
                <c:pt idx="9">
                  <c:v>0.78240302743613999</c:v>
                </c:pt>
                <c:pt idx="10">
                  <c:v>0.58451369216241744</c:v>
                </c:pt>
                <c:pt idx="11">
                  <c:v>0.33427495291902071</c:v>
                </c:pt>
                <c:pt idx="12">
                  <c:v>0.60357815442561202</c:v>
                </c:pt>
                <c:pt idx="13">
                  <c:v>0.63336475023562677</c:v>
                </c:pt>
                <c:pt idx="14">
                  <c:v>0.70454545454545459</c:v>
                </c:pt>
              </c:numCache>
            </c:numRef>
          </c:val>
          <c:extLst>
            <c:ext xmlns:c16="http://schemas.microsoft.com/office/drawing/2014/chart" uri="{C3380CC4-5D6E-409C-BE32-E72D297353CC}">
              <c16:uniqueId val="{00000000-605A-4DAC-8EAC-3432802AFAC2}"/>
            </c:ext>
          </c:extLst>
        </c:ser>
        <c:dLbls>
          <c:showLegendKey val="0"/>
          <c:showVal val="0"/>
          <c:showCatName val="0"/>
          <c:showSerName val="0"/>
          <c:showPercent val="0"/>
          <c:showBubbleSize val="0"/>
        </c:dLbls>
        <c:gapWidth val="115"/>
        <c:overlap val="-20"/>
        <c:axId val="699318768"/>
        <c:axId val="699319096"/>
      </c:barChart>
      <c:catAx>
        <c:axId val="6993187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9096"/>
        <c:crosses val="autoZero"/>
        <c:auto val="1"/>
        <c:lblAlgn val="ctr"/>
        <c:lblOffset val="100"/>
        <c:noMultiLvlLbl val="0"/>
      </c:catAx>
      <c:valAx>
        <c:axId val="69931909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8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8113909231902"/>
          <c:y val="1.4015986277055761E-3"/>
          <c:w val="0.48596173081119676"/>
          <c:h val="0.89652566500291853"/>
        </c:manualLayout>
      </c:layout>
      <c:barChart>
        <c:barDir val="bar"/>
        <c:grouping val="clustered"/>
        <c:varyColors val="0"/>
        <c:ser>
          <c:idx val="0"/>
          <c:order val="0"/>
          <c:tx>
            <c:strRef>
              <c:f>Diagram!$K$15</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Diagram!$B$16:$J$30</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Diagram!$K$16:$K$30</c:f>
              <c:numCache>
                <c:formatCode>0%</c:formatCode>
                <c:ptCount val="15"/>
                <c:pt idx="0">
                  <c:v>0.60714285714285721</c:v>
                </c:pt>
                <c:pt idx="1">
                  <c:v>0.59715639810426535</c:v>
                </c:pt>
                <c:pt idx="2">
                  <c:v>0.45146088595664469</c:v>
                </c:pt>
                <c:pt idx="3">
                  <c:v>0.46754468485418627</c:v>
                </c:pt>
                <c:pt idx="4">
                  <c:v>0.53838862559241707</c:v>
                </c:pt>
                <c:pt idx="5">
                  <c:v>0.29821260583254938</c:v>
                </c:pt>
                <c:pt idx="6">
                  <c:v>0.76177024482109235</c:v>
                </c:pt>
                <c:pt idx="7">
                  <c:v>0.676056338028169</c:v>
                </c:pt>
                <c:pt idx="8">
                  <c:v>0.7128060263653484</c:v>
                </c:pt>
                <c:pt idx="9">
                  <c:v>0.67105263157894735</c:v>
                </c:pt>
                <c:pt idx="10">
                  <c:v>0.37253057384760113</c:v>
                </c:pt>
                <c:pt idx="11">
                  <c:v>0.50941619585687381</c:v>
                </c:pt>
                <c:pt idx="12">
                  <c:v>0.61132075471698122</c:v>
                </c:pt>
                <c:pt idx="13">
                  <c:v>0.71092278719397362</c:v>
                </c:pt>
                <c:pt idx="14">
                  <c:v>0.72830188679245289</c:v>
                </c:pt>
              </c:numCache>
            </c:numRef>
          </c:val>
          <c:extLst>
            <c:ext xmlns:c16="http://schemas.microsoft.com/office/drawing/2014/chart" uri="{C3380CC4-5D6E-409C-BE32-E72D297353CC}">
              <c16:uniqueId val="{00000000-9631-4277-9B80-66894A244D88}"/>
            </c:ext>
          </c:extLst>
        </c:ser>
        <c:dLbls>
          <c:showLegendKey val="0"/>
          <c:showVal val="0"/>
          <c:showCatName val="0"/>
          <c:showSerName val="0"/>
          <c:showPercent val="0"/>
          <c:showBubbleSize val="0"/>
        </c:dLbls>
        <c:gapWidth val="115"/>
        <c:overlap val="-20"/>
        <c:axId val="696324776"/>
        <c:axId val="696325760"/>
      </c:barChart>
      <c:catAx>
        <c:axId val="69632477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5760"/>
        <c:crosses val="autoZero"/>
        <c:auto val="1"/>
        <c:lblAlgn val="ctr"/>
        <c:lblOffset val="100"/>
        <c:noMultiLvlLbl val="0"/>
      </c:catAx>
      <c:valAx>
        <c:axId val="69632576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4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099262274392635"/>
          <c:y val="8.8360214248097924E-2"/>
          <c:w val="0.4828869455335415"/>
          <c:h val="0.76755644135793222"/>
        </c:manualLayout>
      </c:layout>
      <c:barChart>
        <c:barDir val="bar"/>
        <c:grouping val="clustered"/>
        <c:varyColors val="0"/>
        <c:ser>
          <c:idx val="0"/>
          <c:order val="0"/>
          <c:tx>
            <c:strRef>
              <c:f>Diagram!$K$98</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Diagram!$B$99:$J$103</c:f>
              <c:strCache>
                <c:ptCount val="5"/>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pt idx="4">
                  <c:v>Min skola erbjuder bra luncher sett till näringsinnehåll, utseende, smak och miljö- och klimatperspektiv.</c:v>
                </c:pt>
              </c:strCache>
            </c:strRef>
          </c:cat>
          <c:val>
            <c:numRef>
              <c:f>Diagram!$K$99:$K$103</c:f>
              <c:numCache>
                <c:formatCode>0%</c:formatCode>
                <c:ptCount val="5"/>
                <c:pt idx="0">
                  <c:v>0.48110316649642493</c:v>
                </c:pt>
                <c:pt idx="1">
                  <c:v>0.50358239508700098</c:v>
                </c:pt>
                <c:pt idx="2">
                  <c:v>0.61435897435897435</c:v>
                </c:pt>
                <c:pt idx="3">
                  <c:v>0.75869120654396727</c:v>
                </c:pt>
                <c:pt idx="4">
                  <c:v>0.52380952380952372</c:v>
                </c:pt>
              </c:numCache>
            </c:numRef>
          </c:val>
          <c:extLst>
            <c:ext xmlns:c16="http://schemas.microsoft.com/office/drawing/2014/chart" uri="{C3380CC4-5D6E-409C-BE32-E72D297353CC}">
              <c16:uniqueId val="{00000000-DDA4-4770-ACAA-6C6C2EB177DF}"/>
            </c:ext>
          </c:extLst>
        </c:ser>
        <c:dLbls>
          <c:showLegendKey val="0"/>
          <c:showVal val="0"/>
          <c:showCatName val="0"/>
          <c:showSerName val="0"/>
          <c:showPercent val="0"/>
          <c:showBubbleSize val="0"/>
        </c:dLbls>
        <c:gapWidth val="115"/>
        <c:overlap val="-20"/>
        <c:axId val="802341992"/>
        <c:axId val="802341664"/>
      </c:barChart>
      <c:catAx>
        <c:axId val="80234199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skolarbetet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Diagram!$K$15</c:f>
              <c:strCache>
                <c:ptCount val="1"/>
                <c:pt idx="0">
                  <c:v>(Alla)</c:v>
                </c:pt>
              </c:strCache>
            </c:strRef>
          </c:tx>
          <c:spPr>
            <a:ln w="28575" cap="rnd">
              <a:solidFill>
                <a:schemeClr val="accent1"/>
              </a:solidFill>
              <a:round/>
            </a:ln>
            <a:effectLst/>
          </c:spPr>
          <c:marker>
            <c:symbol val="none"/>
          </c:marker>
          <c:cat>
            <c:strRef>
              <c:f>Diagram!$B$16:$J$30</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Diagram!$K$16:$K$30</c:f>
              <c:numCache>
                <c:formatCode>0%</c:formatCode>
                <c:ptCount val="15"/>
                <c:pt idx="0">
                  <c:v>0.60714285714285721</c:v>
                </c:pt>
                <c:pt idx="1">
                  <c:v>0.59715639810426535</c:v>
                </c:pt>
                <c:pt idx="2">
                  <c:v>0.45146088595664469</c:v>
                </c:pt>
                <c:pt idx="3">
                  <c:v>0.46754468485418627</c:v>
                </c:pt>
                <c:pt idx="4">
                  <c:v>0.53838862559241707</c:v>
                </c:pt>
                <c:pt idx="5">
                  <c:v>0.29821260583254938</c:v>
                </c:pt>
                <c:pt idx="6">
                  <c:v>0.76177024482109235</c:v>
                </c:pt>
                <c:pt idx="7">
                  <c:v>0.676056338028169</c:v>
                </c:pt>
                <c:pt idx="8">
                  <c:v>0.7128060263653484</c:v>
                </c:pt>
                <c:pt idx="9">
                  <c:v>0.67105263157894735</c:v>
                </c:pt>
                <c:pt idx="10">
                  <c:v>0.37253057384760113</c:v>
                </c:pt>
                <c:pt idx="11">
                  <c:v>0.50941619585687381</c:v>
                </c:pt>
                <c:pt idx="12">
                  <c:v>0.61132075471698122</c:v>
                </c:pt>
                <c:pt idx="13">
                  <c:v>0.71092278719397362</c:v>
                </c:pt>
                <c:pt idx="14">
                  <c:v>0.72830188679245289</c:v>
                </c:pt>
              </c:numCache>
            </c:numRef>
          </c:val>
          <c:extLst>
            <c:ext xmlns:c16="http://schemas.microsoft.com/office/drawing/2014/chart" uri="{C3380CC4-5D6E-409C-BE32-E72D297353CC}">
              <c16:uniqueId val="{00000000-ADFF-4E6B-9435-4B205158D552}"/>
            </c:ext>
          </c:extLst>
        </c:ser>
        <c:ser>
          <c:idx val="1"/>
          <c:order val="1"/>
          <c:tx>
            <c:strRef>
              <c:f>Diagram!$L$15</c:f>
              <c:strCache>
                <c:ptCount val="1"/>
                <c:pt idx="0">
                  <c:v>Totalt</c:v>
                </c:pt>
              </c:strCache>
            </c:strRef>
          </c:tx>
          <c:spPr>
            <a:ln w="28575" cap="rnd">
              <a:solidFill>
                <a:schemeClr val="accent2"/>
              </a:solidFill>
              <a:round/>
            </a:ln>
            <a:effectLst/>
          </c:spPr>
          <c:marker>
            <c:symbol val="none"/>
          </c:marker>
          <c:cat>
            <c:strRef>
              <c:f>Diagram!$B$16:$J$30</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Diagram!$L$16:$L$30</c:f>
              <c:numCache>
                <c:formatCode>0%</c:formatCode>
                <c:ptCount val="15"/>
                <c:pt idx="0">
                  <c:v>0.60714285714285721</c:v>
                </c:pt>
                <c:pt idx="1">
                  <c:v>0.59715639810426535</c:v>
                </c:pt>
                <c:pt idx="2">
                  <c:v>0.45146088595664469</c:v>
                </c:pt>
                <c:pt idx="3">
                  <c:v>0.46754468485418627</c:v>
                </c:pt>
                <c:pt idx="4">
                  <c:v>0.53838862559241707</c:v>
                </c:pt>
                <c:pt idx="5">
                  <c:v>0.29821260583254938</c:v>
                </c:pt>
                <c:pt idx="6">
                  <c:v>0.76177024482109235</c:v>
                </c:pt>
                <c:pt idx="7">
                  <c:v>0.676056338028169</c:v>
                </c:pt>
                <c:pt idx="8">
                  <c:v>0.7128060263653484</c:v>
                </c:pt>
                <c:pt idx="9">
                  <c:v>0.67105263157894735</c:v>
                </c:pt>
                <c:pt idx="10">
                  <c:v>0.37253057384760113</c:v>
                </c:pt>
                <c:pt idx="11">
                  <c:v>0.50941619585687381</c:v>
                </c:pt>
                <c:pt idx="12">
                  <c:v>0.61132075471698122</c:v>
                </c:pt>
                <c:pt idx="13">
                  <c:v>0.71092278719397362</c:v>
                </c:pt>
                <c:pt idx="14">
                  <c:v>0.72830188679245289</c:v>
                </c:pt>
              </c:numCache>
            </c:numRef>
          </c:val>
          <c:extLst>
            <c:ext xmlns:c16="http://schemas.microsoft.com/office/drawing/2014/chart" uri="{C3380CC4-5D6E-409C-BE32-E72D297353CC}">
              <c16:uniqueId val="{00000001-ADFF-4E6B-9435-4B205158D552}"/>
            </c:ext>
          </c:extLst>
        </c:ser>
        <c:dLbls>
          <c:showLegendKey val="0"/>
          <c:showVal val="0"/>
          <c:showCatName val="0"/>
          <c:showSerName val="0"/>
          <c:showPercent val="0"/>
          <c:showBubbleSize val="0"/>
        </c:dLbls>
        <c:axId val="529520352"/>
        <c:axId val="529520680"/>
      </c:radarChart>
      <c:catAx>
        <c:axId val="52952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680"/>
        <c:crosses val="autoZero"/>
        <c:auto val="1"/>
        <c:lblAlgn val="ctr"/>
        <c:lblOffset val="100"/>
        <c:noMultiLvlLbl val="0"/>
      </c:catAx>
      <c:valAx>
        <c:axId val="529520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bemötande, trygghet och elevhälsa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Diagram!$K$57</c:f>
              <c:strCache>
                <c:ptCount val="1"/>
                <c:pt idx="0">
                  <c:v>(Alla)</c:v>
                </c:pt>
              </c:strCache>
            </c:strRef>
          </c:tx>
          <c:spPr>
            <a:ln w="28575" cap="rnd">
              <a:solidFill>
                <a:schemeClr val="accent1"/>
              </a:solidFill>
              <a:round/>
            </a:ln>
            <a:effectLst/>
          </c:spPr>
          <c:marker>
            <c:symbol val="none"/>
          </c:marker>
          <c:cat>
            <c:strRef>
              <c:f>Diagram!$B$58:$J$72</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Diagram!$K$58:$K$72</c:f>
              <c:numCache>
                <c:formatCode>0%</c:formatCode>
                <c:ptCount val="15"/>
                <c:pt idx="0">
                  <c:v>0.76741996233521659</c:v>
                </c:pt>
                <c:pt idx="1">
                  <c:v>0.78584905660377358</c:v>
                </c:pt>
                <c:pt idx="2">
                  <c:v>0.47119924457034934</c:v>
                </c:pt>
                <c:pt idx="3">
                  <c:v>0.50757575757575757</c:v>
                </c:pt>
                <c:pt idx="4">
                  <c:v>0.596045197740113</c:v>
                </c:pt>
                <c:pt idx="5">
                  <c:v>0.53534401508011309</c:v>
                </c:pt>
                <c:pt idx="6">
                  <c:v>0.84150943396226408</c:v>
                </c:pt>
                <c:pt idx="7">
                  <c:v>0.8827977315689981</c:v>
                </c:pt>
                <c:pt idx="8">
                  <c:v>0.82452830188679238</c:v>
                </c:pt>
                <c:pt idx="9">
                  <c:v>0.78240302743613999</c:v>
                </c:pt>
                <c:pt idx="10">
                  <c:v>0.58451369216241744</c:v>
                </c:pt>
                <c:pt idx="11">
                  <c:v>0.33427495291902071</c:v>
                </c:pt>
                <c:pt idx="12">
                  <c:v>0.60357815442561202</c:v>
                </c:pt>
                <c:pt idx="13">
                  <c:v>0.63336475023562677</c:v>
                </c:pt>
                <c:pt idx="14">
                  <c:v>0.70454545454545459</c:v>
                </c:pt>
              </c:numCache>
            </c:numRef>
          </c:val>
          <c:extLst>
            <c:ext xmlns:c16="http://schemas.microsoft.com/office/drawing/2014/chart" uri="{C3380CC4-5D6E-409C-BE32-E72D297353CC}">
              <c16:uniqueId val="{00000000-202D-4AB1-8361-F74FEBFC1E47}"/>
            </c:ext>
          </c:extLst>
        </c:ser>
        <c:ser>
          <c:idx val="1"/>
          <c:order val="1"/>
          <c:tx>
            <c:strRef>
              <c:f>Diagram!$L$57</c:f>
              <c:strCache>
                <c:ptCount val="1"/>
                <c:pt idx="0">
                  <c:v>Totalt</c:v>
                </c:pt>
              </c:strCache>
            </c:strRef>
          </c:tx>
          <c:spPr>
            <a:ln w="28575" cap="rnd">
              <a:solidFill>
                <a:schemeClr val="accent2"/>
              </a:solidFill>
              <a:round/>
            </a:ln>
            <a:effectLst/>
          </c:spPr>
          <c:marker>
            <c:symbol val="none"/>
          </c:marker>
          <c:cat>
            <c:strRef>
              <c:f>Diagram!$B$58:$J$72</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Diagram!$L$58:$L$72</c:f>
              <c:numCache>
                <c:formatCode>0%</c:formatCode>
                <c:ptCount val="15"/>
                <c:pt idx="0">
                  <c:v>0.76741996233521659</c:v>
                </c:pt>
                <c:pt idx="1">
                  <c:v>0.78584905660377358</c:v>
                </c:pt>
                <c:pt idx="2">
                  <c:v>0.47119924457034934</c:v>
                </c:pt>
                <c:pt idx="3">
                  <c:v>0.50757575757575757</c:v>
                </c:pt>
                <c:pt idx="4">
                  <c:v>0.596045197740113</c:v>
                </c:pt>
                <c:pt idx="5">
                  <c:v>0.53534401508011309</c:v>
                </c:pt>
                <c:pt idx="6">
                  <c:v>0.84150943396226408</c:v>
                </c:pt>
                <c:pt idx="7">
                  <c:v>0.8827977315689981</c:v>
                </c:pt>
                <c:pt idx="8">
                  <c:v>0.82452830188679238</c:v>
                </c:pt>
                <c:pt idx="9">
                  <c:v>0.78240302743613999</c:v>
                </c:pt>
                <c:pt idx="10">
                  <c:v>0.58451369216241744</c:v>
                </c:pt>
                <c:pt idx="11">
                  <c:v>0.33427495291902071</c:v>
                </c:pt>
                <c:pt idx="12">
                  <c:v>0.60357815442561202</c:v>
                </c:pt>
                <c:pt idx="13">
                  <c:v>0.63336475023562677</c:v>
                </c:pt>
                <c:pt idx="14">
                  <c:v>0.70454545454545459</c:v>
                </c:pt>
              </c:numCache>
            </c:numRef>
          </c:val>
          <c:extLst>
            <c:ext xmlns:c16="http://schemas.microsoft.com/office/drawing/2014/chart" uri="{C3380CC4-5D6E-409C-BE32-E72D297353CC}">
              <c16:uniqueId val="{00000001-202D-4AB1-8361-F74FEBFC1E47}"/>
            </c:ext>
          </c:extLst>
        </c:ser>
        <c:dLbls>
          <c:showLegendKey val="0"/>
          <c:showVal val="0"/>
          <c:showCatName val="0"/>
          <c:showSerName val="0"/>
          <c:showPercent val="0"/>
          <c:showBubbleSize val="0"/>
        </c:dLbls>
        <c:axId val="846065248"/>
        <c:axId val="846073448"/>
      </c:radarChart>
      <c:catAx>
        <c:axId val="84606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73448"/>
        <c:crosses val="autoZero"/>
        <c:auto val="1"/>
        <c:lblAlgn val="ctr"/>
        <c:lblOffset val="100"/>
        <c:noMultiLvlLbl val="0"/>
      </c:catAx>
      <c:valAx>
        <c:axId val="846073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65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maten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938810323296856"/>
          <c:y val="0.19366468519812516"/>
          <c:w val="0.41363328428004287"/>
          <c:h val="0.7309407506799751"/>
        </c:manualLayout>
      </c:layout>
      <c:radarChart>
        <c:radarStyle val="marker"/>
        <c:varyColors val="0"/>
        <c:ser>
          <c:idx val="0"/>
          <c:order val="0"/>
          <c:tx>
            <c:strRef>
              <c:f>Diagram!$K$98</c:f>
              <c:strCache>
                <c:ptCount val="1"/>
                <c:pt idx="0">
                  <c:v>(Alla)</c:v>
                </c:pt>
              </c:strCache>
            </c:strRef>
          </c:tx>
          <c:spPr>
            <a:ln w="28575" cap="rnd">
              <a:solidFill>
                <a:schemeClr val="accent1"/>
              </a:solidFill>
              <a:round/>
            </a:ln>
            <a:effectLst/>
          </c:spPr>
          <c:marker>
            <c:symbol val="none"/>
          </c:marker>
          <c:cat>
            <c:strRef>
              <c:f>Diagram!$B$99:$J$103</c:f>
              <c:strCache>
                <c:ptCount val="5"/>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pt idx="4">
                  <c:v>Min skola erbjuder bra luncher sett till näringsinnehåll, utseende, smak och miljö- och klimatperspektiv.</c:v>
                </c:pt>
              </c:strCache>
            </c:strRef>
          </c:cat>
          <c:val>
            <c:numRef>
              <c:f>Diagram!$K$99:$K$103</c:f>
              <c:numCache>
                <c:formatCode>0%</c:formatCode>
                <c:ptCount val="5"/>
                <c:pt idx="0">
                  <c:v>0.48110316649642493</c:v>
                </c:pt>
                <c:pt idx="1">
                  <c:v>0.50358239508700098</c:v>
                </c:pt>
                <c:pt idx="2">
                  <c:v>0.61435897435897435</c:v>
                </c:pt>
                <c:pt idx="3">
                  <c:v>0.75869120654396727</c:v>
                </c:pt>
                <c:pt idx="4">
                  <c:v>0.52380952380952372</c:v>
                </c:pt>
              </c:numCache>
            </c:numRef>
          </c:val>
          <c:extLst>
            <c:ext xmlns:c16="http://schemas.microsoft.com/office/drawing/2014/chart" uri="{C3380CC4-5D6E-409C-BE32-E72D297353CC}">
              <c16:uniqueId val="{00000000-D953-456D-AAC8-20392672F66F}"/>
            </c:ext>
          </c:extLst>
        </c:ser>
        <c:ser>
          <c:idx val="1"/>
          <c:order val="1"/>
          <c:tx>
            <c:strRef>
              <c:f>Diagram!$L$98</c:f>
              <c:strCache>
                <c:ptCount val="1"/>
                <c:pt idx="0">
                  <c:v>Totalt</c:v>
                </c:pt>
              </c:strCache>
            </c:strRef>
          </c:tx>
          <c:spPr>
            <a:ln w="28575" cap="rnd">
              <a:solidFill>
                <a:schemeClr val="accent2"/>
              </a:solidFill>
              <a:round/>
            </a:ln>
            <a:effectLst/>
          </c:spPr>
          <c:marker>
            <c:symbol val="none"/>
          </c:marker>
          <c:cat>
            <c:strRef>
              <c:f>Diagram!$B$99:$J$103</c:f>
              <c:strCache>
                <c:ptCount val="5"/>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pt idx="4">
                  <c:v>Min skola erbjuder bra luncher sett till näringsinnehåll, utseende, smak och miljö- och klimatperspektiv.</c:v>
                </c:pt>
              </c:strCache>
            </c:strRef>
          </c:cat>
          <c:val>
            <c:numRef>
              <c:f>Diagram!$L$99:$L$103</c:f>
              <c:numCache>
                <c:formatCode>0%</c:formatCode>
                <c:ptCount val="5"/>
                <c:pt idx="0">
                  <c:v>0.48110316649642493</c:v>
                </c:pt>
                <c:pt idx="1">
                  <c:v>0.50358239508700098</c:v>
                </c:pt>
                <c:pt idx="2">
                  <c:v>0.61435897435897435</c:v>
                </c:pt>
                <c:pt idx="3">
                  <c:v>0.75869120654396727</c:v>
                </c:pt>
                <c:pt idx="4">
                  <c:v>0.52380952380952372</c:v>
                </c:pt>
              </c:numCache>
            </c:numRef>
          </c:val>
          <c:extLst>
            <c:ext xmlns:c16="http://schemas.microsoft.com/office/drawing/2014/chart" uri="{C3380CC4-5D6E-409C-BE32-E72D297353CC}">
              <c16:uniqueId val="{00000001-D953-456D-AAC8-20392672F66F}"/>
            </c:ext>
          </c:extLst>
        </c:ser>
        <c:dLbls>
          <c:showLegendKey val="0"/>
          <c:showVal val="0"/>
          <c:showCatName val="0"/>
          <c:showSerName val="0"/>
          <c:showPercent val="0"/>
          <c:showBubbleSize val="0"/>
        </c:dLbls>
        <c:axId val="680059216"/>
        <c:axId val="680056920"/>
      </c:radarChart>
      <c:catAx>
        <c:axId val="68005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6920"/>
        <c:crosses val="autoZero"/>
        <c:auto val="1"/>
        <c:lblAlgn val="ctr"/>
        <c:lblOffset val="100"/>
        <c:noMultiLvlLbl val="0"/>
      </c:catAx>
      <c:valAx>
        <c:axId val="680056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9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177800</xdr:rowOff>
    </xdr:from>
    <xdr:to>
      <xdr:col>3</xdr:col>
      <xdr:colOff>704942</xdr:colOff>
      <xdr:row>9</xdr:row>
      <xdr:rowOff>162564</xdr:rowOff>
    </xdr:to>
    <xdr:pic>
      <xdr:nvPicPr>
        <xdr:cNvPr id="20" name="Bildobjekt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673100" y="358775"/>
          <a:ext cx="1070067" cy="1515114"/>
        </a:xfrm>
        <a:prstGeom prst="rect">
          <a:avLst/>
        </a:prstGeom>
      </xdr:spPr>
    </xdr:pic>
    <xdr:clientData/>
  </xdr:twoCellAnchor>
  <xdr:twoCellAnchor editAs="oneCell">
    <xdr:from>
      <xdr:col>1</xdr:col>
      <xdr:colOff>133350</xdr:colOff>
      <xdr:row>22</xdr:row>
      <xdr:rowOff>19050</xdr:rowOff>
    </xdr:from>
    <xdr:to>
      <xdr:col>4</xdr:col>
      <xdr:colOff>92075</xdr:colOff>
      <xdr:row>34</xdr:row>
      <xdr:rowOff>152399</xdr:rowOff>
    </xdr:to>
    <mc:AlternateContent xmlns:mc="http://schemas.openxmlformats.org/markup-compatibility/2006" xmlns:a14="http://schemas.microsoft.com/office/drawing/2010/main">
      <mc:Choice Requires="a14">
        <xdr:graphicFrame macro="">
          <xdr:nvGraphicFramePr>
            <xdr:cNvPr id="4" name="Resultatenhe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133350" y="5038725"/>
              <a:ext cx="1825625" cy="241934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7</xdr:col>
      <xdr:colOff>511176</xdr:colOff>
      <xdr:row>27</xdr:row>
      <xdr:rowOff>19050</xdr:rowOff>
    </xdr:from>
    <xdr:to>
      <xdr:col>10</xdr:col>
      <xdr:colOff>533400</xdr:colOff>
      <xdr:row>34</xdr:row>
      <xdr:rowOff>139700</xdr:rowOff>
    </xdr:to>
    <mc:AlternateContent xmlns:mc="http://schemas.openxmlformats.org/markup-compatibility/2006" xmlns:a14="http://schemas.microsoft.com/office/drawing/2010/main">
      <mc:Choice Requires="a14">
        <xdr:graphicFrame macro="">
          <xdr:nvGraphicFramePr>
            <xdr:cNvPr id="5" name="Kön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5264151" y="6019800"/>
              <a:ext cx="1889124" cy="14573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5</xdr:col>
      <xdr:colOff>828675</xdr:colOff>
      <xdr:row>22</xdr:row>
      <xdr:rowOff>25401</xdr:rowOff>
    </xdr:from>
    <xdr:to>
      <xdr:col>7</xdr:col>
      <xdr:colOff>450849</xdr:colOff>
      <xdr:row>34</xdr:row>
      <xdr:rowOff>142876</xdr:rowOff>
    </xdr:to>
    <mc:AlternateContent xmlns:mc="http://schemas.openxmlformats.org/markup-compatibility/2006" xmlns:a14="http://schemas.microsoft.com/office/drawing/2010/main">
      <mc:Choice Requires="a14">
        <xdr:graphicFrame macro="">
          <xdr:nvGraphicFramePr>
            <xdr:cNvPr id="6" name="Klass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Klass 2"/>
            </a:graphicData>
          </a:graphic>
        </xdr:graphicFrame>
      </mc:Choice>
      <mc:Fallback xmlns="">
        <xdr:sp macro="" textlink="">
          <xdr:nvSpPr>
            <xdr:cNvPr id="0" name=""/>
            <xdr:cNvSpPr>
              <a:spLocks noTextEdit="1"/>
            </xdr:cNvSpPr>
          </xdr:nvSpPr>
          <xdr:spPr>
            <a:xfrm>
              <a:off x="3914775" y="5073651"/>
              <a:ext cx="1285874" cy="24003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xdr:col>
      <xdr:colOff>168275</xdr:colOff>
      <xdr:row>22</xdr:row>
      <xdr:rowOff>25401</xdr:rowOff>
    </xdr:from>
    <xdr:to>
      <xdr:col>5</xdr:col>
      <xdr:colOff>758825</xdr:colOff>
      <xdr:row>34</xdr:row>
      <xdr:rowOff>139701</xdr:rowOff>
    </xdr:to>
    <mc:AlternateContent xmlns:mc="http://schemas.openxmlformats.org/markup-compatibility/2006" xmlns:a14="http://schemas.microsoft.com/office/drawing/2010/main">
      <mc:Choice Requires="a14">
        <xdr:graphicFrame macro="">
          <xdr:nvGraphicFramePr>
            <xdr:cNvPr id="7" name="Program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rogram 2"/>
            </a:graphicData>
          </a:graphic>
        </xdr:graphicFrame>
      </mc:Choice>
      <mc:Fallback xmlns="">
        <xdr:sp macro="" textlink="">
          <xdr:nvSpPr>
            <xdr:cNvPr id="0" name=""/>
            <xdr:cNvSpPr>
              <a:spLocks noTextEdit="1"/>
            </xdr:cNvSpPr>
          </xdr:nvSpPr>
          <xdr:spPr>
            <a:xfrm>
              <a:off x="2120900" y="4781551"/>
              <a:ext cx="1866900" cy="22860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8</xdr:col>
      <xdr:colOff>391477</xdr:colOff>
      <xdr:row>13</xdr:row>
      <xdr:rowOff>364490</xdr:rowOff>
    </xdr:from>
    <xdr:to>
      <xdr:col>9</xdr:col>
      <xdr:colOff>65245</xdr:colOff>
      <xdr:row>13</xdr:row>
      <xdr:rowOff>587850</xdr:rowOff>
    </xdr:to>
    <xdr:pic>
      <xdr:nvPicPr>
        <xdr:cNvPr id="9" name="Bildobjekt 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1227" y="2831465"/>
          <a:ext cx="283368" cy="22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501650</xdr:colOff>
      <xdr:row>22</xdr:row>
      <xdr:rowOff>25400</xdr:rowOff>
    </xdr:from>
    <xdr:to>
      <xdr:col>10</xdr:col>
      <xdr:colOff>514350</xdr:colOff>
      <xdr:row>26</xdr:row>
      <xdr:rowOff>171450</xdr:rowOff>
    </xdr:to>
    <mc:AlternateContent xmlns:mc="http://schemas.openxmlformats.org/markup-compatibility/2006" xmlns:a14="http://schemas.microsoft.com/office/drawing/2010/main">
      <mc:Choice Requires="a14">
        <xdr:graphicFrame macro="">
          <xdr:nvGraphicFramePr>
            <xdr:cNvPr id="2" name="Utförar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Utförare 1"/>
            </a:graphicData>
          </a:graphic>
        </xdr:graphicFrame>
      </mc:Choice>
      <mc:Fallback xmlns="">
        <xdr:sp macro="" textlink="">
          <xdr:nvSpPr>
            <xdr:cNvPr id="0" name=""/>
            <xdr:cNvSpPr>
              <a:spLocks noTextEdit="1"/>
            </xdr:cNvSpPr>
          </xdr:nvSpPr>
          <xdr:spPr>
            <a:xfrm>
              <a:off x="5254625" y="5073650"/>
              <a:ext cx="1879600" cy="9080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311150</xdr:colOff>
      <xdr:row>2</xdr:row>
      <xdr:rowOff>15875</xdr:rowOff>
    </xdr:from>
    <xdr:to>
      <xdr:col>3</xdr:col>
      <xdr:colOff>212667</xdr:colOff>
      <xdr:row>10</xdr:row>
      <xdr:rowOff>82562</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150" y="377825"/>
          <a:ext cx="1130242" cy="1600212"/>
        </a:xfrm>
        <a:prstGeom prst="rect">
          <a:avLst/>
        </a:prstGeom>
        <a:ln>
          <a:noFill/>
        </a:ln>
      </xdr:spPr>
    </xdr:pic>
    <xdr:clientData/>
  </xdr:twoCellAnchor>
  <xdr:twoCellAnchor>
    <xdr:from>
      <xdr:col>0</xdr:col>
      <xdr:colOff>228599</xdr:colOff>
      <xdr:row>73</xdr:row>
      <xdr:rowOff>9524</xdr:rowOff>
    </xdr:from>
    <xdr:to>
      <xdr:col>16</xdr:col>
      <xdr:colOff>257175</xdr:colOff>
      <xdr:row>93</xdr:row>
      <xdr:rowOff>152399</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144462</xdr:colOff>
      <xdr:row>31</xdr:row>
      <xdr:rowOff>69849</xdr:rowOff>
    </xdr:from>
    <xdr:to>
      <xdr:col>16</xdr:col>
      <xdr:colOff>228600</xdr:colOff>
      <xdr:row>53</xdr:row>
      <xdr:rowOff>19050</xdr:rowOff>
    </xdr:to>
    <xdr:graphicFrame macro="">
      <xdr:nvGraphicFramePr>
        <xdr:cNvPr id="6" name="Diagra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26986</xdr:colOff>
      <xdr:row>104</xdr:row>
      <xdr:rowOff>16668</xdr:rowOff>
    </xdr:from>
    <xdr:to>
      <xdr:col>15</xdr:col>
      <xdr:colOff>576262</xdr:colOff>
      <xdr:row>114</xdr:row>
      <xdr:rowOff>99218</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21167</xdr:rowOff>
    </xdr:from>
    <xdr:to>
      <xdr:col>15</xdr:col>
      <xdr:colOff>0</xdr:colOff>
      <xdr:row>51</xdr:row>
      <xdr:rowOff>105833</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84665</xdr:rowOff>
    </xdr:from>
    <xdr:to>
      <xdr:col>15</xdr:col>
      <xdr:colOff>0</xdr:colOff>
      <xdr:row>89</xdr:row>
      <xdr:rowOff>105833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330200</xdr:colOff>
      <xdr:row>2</xdr:row>
      <xdr:rowOff>59531</xdr:rowOff>
    </xdr:from>
    <xdr:to>
      <xdr:col>3</xdr:col>
      <xdr:colOff>174567</xdr:colOff>
      <xdr:row>9</xdr:row>
      <xdr:rowOff>173843</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7419" y="416719"/>
          <a:ext cx="1058804" cy="1471624"/>
        </a:xfrm>
        <a:prstGeom prst="rect">
          <a:avLst/>
        </a:prstGeom>
        <a:ln>
          <a:noFill/>
        </a:ln>
      </xdr:spPr>
    </xdr:pic>
    <xdr:clientData/>
  </xdr:twoCellAnchor>
  <xdr:twoCellAnchor>
    <xdr:from>
      <xdr:col>0</xdr:col>
      <xdr:colOff>1</xdr:colOff>
      <xdr:row>89</xdr:row>
      <xdr:rowOff>114300</xdr:rowOff>
    </xdr:from>
    <xdr:to>
      <xdr:col>15</xdr:col>
      <xdr:colOff>1</xdr:colOff>
      <xdr:row>124</xdr:row>
      <xdr:rowOff>148167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10</xdr:row>
      <xdr:rowOff>47626</xdr:rowOff>
    </xdr:from>
    <xdr:to>
      <xdr:col>1</xdr:col>
      <xdr:colOff>1800225</xdr:colOff>
      <xdr:row>11</xdr:row>
      <xdr:rowOff>1168401</xdr:rowOff>
    </xdr:to>
    <mc:AlternateContent xmlns:mc="http://schemas.openxmlformats.org/markup-compatibility/2006" xmlns:a14="http://schemas.microsoft.com/office/drawing/2010/main">
      <mc:Choice Requires="a14">
        <xdr:graphicFrame macro="">
          <xdr:nvGraphicFramePr>
            <xdr:cNvPr id="3" name="Resultatenhet 3">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628650" y="3076576"/>
              <a:ext cx="1778000" cy="23812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1895475</xdr:colOff>
      <xdr:row>10</xdr:row>
      <xdr:rowOff>59531</xdr:rowOff>
    </xdr:from>
    <xdr:to>
      <xdr:col>1</xdr:col>
      <xdr:colOff>3713956</xdr:colOff>
      <xdr:row>11</xdr:row>
      <xdr:rowOff>1173956</xdr:rowOff>
    </xdr:to>
    <mc:AlternateContent xmlns:mc="http://schemas.openxmlformats.org/markup-compatibility/2006" xmlns:a14="http://schemas.microsoft.com/office/drawing/2010/main">
      <mc:Choice Requires="a14">
        <xdr:graphicFrame macro="">
          <xdr:nvGraphicFramePr>
            <xdr:cNvPr id="4" name="Pro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Program 3"/>
            </a:graphicData>
          </a:graphic>
        </xdr:graphicFrame>
      </mc:Choice>
      <mc:Fallback xmlns="">
        <xdr:sp macro="" textlink="">
          <xdr:nvSpPr>
            <xdr:cNvPr id="0" name=""/>
            <xdr:cNvSpPr>
              <a:spLocks noTextEdit="1"/>
            </xdr:cNvSpPr>
          </xdr:nvSpPr>
          <xdr:spPr>
            <a:xfrm>
              <a:off x="2502694" y="2667000"/>
              <a:ext cx="1818481" cy="237648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3779044</xdr:colOff>
      <xdr:row>10</xdr:row>
      <xdr:rowOff>59531</xdr:rowOff>
    </xdr:from>
    <xdr:to>
      <xdr:col>3</xdr:col>
      <xdr:colOff>1212851</xdr:colOff>
      <xdr:row>11</xdr:row>
      <xdr:rowOff>1173956</xdr:rowOff>
    </xdr:to>
    <mc:AlternateContent xmlns:mc="http://schemas.openxmlformats.org/markup-compatibility/2006" xmlns:a14="http://schemas.microsoft.com/office/drawing/2010/main">
      <mc:Choice Requires="a14">
        <xdr:graphicFrame macro="">
          <xdr:nvGraphicFramePr>
            <xdr:cNvPr id="5" name="Klass 3">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Klass 3"/>
            </a:graphicData>
          </a:graphic>
        </xdr:graphicFrame>
      </mc:Choice>
      <mc:Fallback xmlns="">
        <xdr:sp macro="" textlink="">
          <xdr:nvSpPr>
            <xdr:cNvPr id="0" name=""/>
            <xdr:cNvSpPr>
              <a:spLocks noTextEdit="1"/>
            </xdr:cNvSpPr>
          </xdr:nvSpPr>
          <xdr:spPr>
            <a:xfrm>
              <a:off x="4386263" y="2667000"/>
              <a:ext cx="1827213" cy="237648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xdr:col>
      <xdr:colOff>1285080</xdr:colOff>
      <xdr:row>10</xdr:row>
      <xdr:rowOff>940592</xdr:rowOff>
    </xdr:from>
    <xdr:to>
      <xdr:col>5</xdr:col>
      <xdr:colOff>773906</xdr:colOff>
      <xdr:row>11</xdr:row>
      <xdr:rowOff>1154906</xdr:rowOff>
    </xdr:to>
    <mc:AlternateContent xmlns:mc="http://schemas.openxmlformats.org/markup-compatibility/2006" xmlns:a14="http://schemas.microsoft.com/office/drawing/2010/main">
      <mc:Choice Requires="a14">
        <xdr:graphicFrame macro="">
          <xdr:nvGraphicFramePr>
            <xdr:cNvPr id="6" name="Kön 3">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Kön 3"/>
            </a:graphicData>
          </a:graphic>
        </xdr:graphicFrame>
      </mc:Choice>
      <mc:Fallback xmlns="">
        <xdr:sp macro="" textlink="">
          <xdr:nvSpPr>
            <xdr:cNvPr id="0" name=""/>
            <xdr:cNvSpPr>
              <a:spLocks noTextEdit="1"/>
            </xdr:cNvSpPr>
          </xdr:nvSpPr>
          <xdr:spPr>
            <a:xfrm>
              <a:off x="6479380" y="3467892"/>
              <a:ext cx="1935164" cy="147002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xdr:col>
      <xdr:colOff>1270793</xdr:colOff>
      <xdr:row>10</xdr:row>
      <xdr:rowOff>38894</xdr:rowOff>
    </xdr:from>
    <xdr:to>
      <xdr:col>5</xdr:col>
      <xdr:colOff>769143</xdr:colOff>
      <xdr:row>10</xdr:row>
      <xdr:rowOff>896143</xdr:rowOff>
    </xdr:to>
    <mc:AlternateContent xmlns:mc="http://schemas.openxmlformats.org/markup-compatibility/2006" xmlns:a14="http://schemas.microsoft.com/office/drawing/2010/main">
      <mc:Choice Requires="a14">
        <xdr:graphicFrame macro="">
          <xdr:nvGraphicFramePr>
            <xdr:cNvPr id="7" name="Utförare 3">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microsoft.com/office/drawing/2010/slicer">
              <sle:slicer xmlns:sle="http://schemas.microsoft.com/office/drawing/2010/slicer" name="Utförare 3"/>
            </a:graphicData>
          </a:graphic>
        </xdr:graphicFrame>
      </mc:Choice>
      <mc:Fallback xmlns="">
        <xdr:sp macro="" textlink="">
          <xdr:nvSpPr>
            <xdr:cNvPr id="0" name=""/>
            <xdr:cNvSpPr>
              <a:spLocks noTextEdit="1"/>
            </xdr:cNvSpPr>
          </xdr:nvSpPr>
          <xdr:spPr>
            <a:xfrm>
              <a:off x="6458743" y="2563019"/>
              <a:ext cx="1957388" cy="85724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495300</xdr:colOff>
      <xdr:row>0</xdr:row>
      <xdr:rowOff>142875</xdr:rowOff>
    </xdr:from>
    <xdr:to>
      <xdr:col>19</xdr:col>
      <xdr:colOff>114300</xdr:colOff>
      <xdr:row>14</xdr:row>
      <xdr:rowOff>0</xdr:rowOff>
    </xdr:to>
    <mc:AlternateContent xmlns:mc="http://schemas.openxmlformats.org/markup-compatibility/2006" xmlns:a14="http://schemas.microsoft.com/office/drawing/2010/main">
      <mc:Choice Requires="a14">
        <xdr:graphicFrame macro="">
          <xdr:nvGraphicFramePr>
            <xdr:cNvPr id="9" name="Utförare">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microsoft.com/office/drawing/2010/slicer">
              <sle:slicer xmlns:sle="http://schemas.microsoft.com/office/drawing/2010/slicer" name="Utförare"/>
            </a:graphicData>
          </a:graphic>
        </xdr:graphicFrame>
      </mc:Choice>
      <mc:Fallback xmlns="">
        <xdr:sp macro="" textlink="">
          <xdr:nvSpPr>
            <xdr:cNvPr id="0" name=""/>
            <xdr:cNvSpPr>
              <a:spLocks noTextEdit="1"/>
            </xdr:cNvSpPr>
          </xdr:nvSpPr>
          <xdr:spPr>
            <a:xfrm>
              <a:off x="10648950"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19</xdr:col>
      <xdr:colOff>238125</xdr:colOff>
      <xdr:row>0</xdr:row>
      <xdr:rowOff>142875</xdr:rowOff>
    </xdr:from>
    <xdr:to>
      <xdr:col>22</xdr:col>
      <xdr:colOff>234950</xdr:colOff>
      <xdr:row>14</xdr:row>
      <xdr:rowOff>0</xdr:rowOff>
    </xdr:to>
    <mc:AlternateContent xmlns:mc="http://schemas.openxmlformats.org/markup-compatibility/2006" xmlns:a14="http://schemas.microsoft.com/office/drawing/2010/main">
      <mc:Choice Requires="a14">
        <xdr:graphicFrame macro="">
          <xdr:nvGraphicFramePr>
            <xdr:cNvPr id="10" name="Resultatenhet">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2582525"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16</xdr:col>
      <xdr:colOff>409575</xdr:colOff>
      <xdr:row>14</xdr:row>
      <xdr:rowOff>142875</xdr:rowOff>
    </xdr:from>
    <xdr:to>
      <xdr:col>19</xdr:col>
      <xdr:colOff>25400</xdr:colOff>
      <xdr:row>27</xdr:row>
      <xdr:rowOff>114300</xdr:rowOff>
    </xdr:to>
    <mc:AlternateContent xmlns:mc="http://schemas.openxmlformats.org/markup-compatibility/2006" xmlns:a14="http://schemas.microsoft.com/office/drawing/2010/main">
      <mc:Choice Requires="a14">
        <xdr:graphicFrame macro="">
          <xdr:nvGraphicFramePr>
            <xdr:cNvPr id="11" name="Årskurs">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microsoft.com/office/drawing/2010/slicer">
              <sle:slicer xmlns:sle="http://schemas.microsoft.com/office/drawing/2010/slicer" name="Årskurs"/>
            </a:graphicData>
          </a:graphic>
        </xdr:graphicFrame>
      </mc:Choice>
      <mc:Fallback xmlns="">
        <xdr:sp macro="" textlink="">
          <xdr:nvSpPr>
            <xdr:cNvPr id="0" name=""/>
            <xdr:cNvSpPr>
              <a:spLocks noTextEdit="1"/>
            </xdr:cNvSpPr>
          </xdr:nvSpPr>
          <xdr:spPr>
            <a:xfrm>
              <a:off x="10563225" y="2809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19</xdr:col>
      <xdr:colOff>371475</xdr:colOff>
      <xdr:row>15</xdr:row>
      <xdr:rowOff>47625</xdr:rowOff>
    </xdr:from>
    <xdr:to>
      <xdr:col>22</xdr:col>
      <xdr:colOff>368300</xdr:colOff>
      <xdr:row>28</xdr:row>
      <xdr:rowOff>19050</xdr:rowOff>
    </xdr:to>
    <mc:AlternateContent xmlns:mc="http://schemas.openxmlformats.org/markup-compatibility/2006" xmlns:a14="http://schemas.microsoft.com/office/drawing/2010/main">
      <mc:Choice Requires="a14">
        <xdr:graphicFrame macro="">
          <xdr:nvGraphicFramePr>
            <xdr:cNvPr id="12" name="Klass">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microsoft.com/office/drawing/2010/slicer">
              <sle:slicer xmlns:sle="http://schemas.microsoft.com/office/drawing/2010/slicer" name="Klass"/>
            </a:graphicData>
          </a:graphic>
        </xdr:graphicFrame>
      </mc:Choice>
      <mc:Fallback xmlns="">
        <xdr:sp macro="" textlink="">
          <xdr:nvSpPr>
            <xdr:cNvPr id="0" name=""/>
            <xdr:cNvSpPr>
              <a:spLocks noTextEdit="1"/>
            </xdr:cNvSpPr>
          </xdr:nvSpPr>
          <xdr:spPr>
            <a:xfrm>
              <a:off x="12715875" y="290512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22</xdr:col>
      <xdr:colOff>342900</xdr:colOff>
      <xdr:row>4</xdr:row>
      <xdr:rowOff>57150</xdr:rowOff>
    </xdr:from>
    <xdr:to>
      <xdr:col>25</xdr:col>
      <xdr:colOff>342900</xdr:colOff>
      <xdr:row>17</xdr:row>
      <xdr:rowOff>101600</xdr:rowOff>
    </xdr:to>
    <mc:AlternateContent xmlns:mc="http://schemas.openxmlformats.org/markup-compatibility/2006" xmlns:a14="http://schemas.microsoft.com/office/drawing/2010/main">
      <mc:Choice Requires="a14">
        <xdr:graphicFrame macro="">
          <xdr:nvGraphicFramePr>
            <xdr:cNvPr id="13" name="Kön">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4516100" y="81915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23</xdr:col>
      <xdr:colOff>209550</xdr:colOff>
      <xdr:row>19</xdr:row>
      <xdr:rowOff>104775</xdr:rowOff>
    </xdr:from>
    <xdr:to>
      <xdr:col>26</xdr:col>
      <xdr:colOff>215900</xdr:colOff>
      <xdr:row>32</xdr:row>
      <xdr:rowOff>149225</xdr:rowOff>
    </xdr:to>
    <mc:AlternateContent xmlns:mc="http://schemas.openxmlformats.org/markup-compatibility/2006" xmlns:a14="http://schemas.microsoft.com/office/drawing/2010/main">
      <mc:Choice Requires="a14">
        <xdr:graphicFrame macro="">
          <xdr:nvGraphicFramePr>
            <xdr:cNvPr id="2" name="Program">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Program"/>
            </a:graphicData>
          </a:graphic>
        </xdr:graphicFrame>
      </mc:Choice>
      <mc:Fallback xmlns="">
        <xdr:sp macro="" textlink="">
          <xdr:nvSpPr>
            <xdr:cNvPr id="0" name=""/>
            <xdr:cNvSpPr>
              <a:spLocks noTextEdit="1"/>
            </xdr:cNvSpPr>
          </xdr:nvSpPr>
          <xdr:spPr>
            <a:xfrm>
              <a:off x="16144875" y="3540125"/>
              <a:ext cx="1835150" cy="24860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40</xdr:col>
      <xdr:colOff>361950</xdr:colOff>
      <xdr:row>16</xdr:row>
      <xdr:rowOff>31750</xdr:rowOff>
    </xdr:from>
    <xdr:to>
      <xdr:col>42</xdr:col>
      <xdr:colOff>323850</xdr:colOff>
      <xdr:row>29</xdr:row>
      <xdr:rowOff>85725</xdr:rowOff>
    </xdr:to>
    <mc:AlternateContent xmlns:mc="http://schemas.openxmlformats.org/markup-compatibility/2006" xmlns:a14="http://schemas.microsoft.com/office/drawing/2010/main">
      <mc:Choice Requires="a14">
        <xdr:graphicFrame macro="">
          <xdr:nvGraphicFramePr>
            <xdr:cNvPr id="2" name="Resultatenhe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5278100" y="3155950"/>
              <a:ext cx="1778000" cy="26066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47</xdr:col>
      <xdr:colOff>476250</xdr:colOff>
      <xdr:row>1</xdr:row>
      <xdr:rowOff>57150</xdr:rowOff>
    </xdr:from>
    <xdr:to>
      <xdr:col>50</xdr:col>
      <xdr:colOff>762000</xdr:colOff>
      <xdr:row>14</xdr:row>
      <xdr:rowOff>114300</xdr:rowOff>
    </xdr:to>
    <mc:AlternateContent xmlns:mc="http://schemas.openxmlformats.org/markup-compatibility/2006" xmlns:a14="http://schemas.microsoft.com/office/drawing/2010/main">
      <mc:Choice Requires="a14">
        <xdr:graphicFrame macro="">
          <xdr:nvGraphicFramePr>
            <xdr:cNvPr id="4" name="Klass 1">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microsoft.com/office/drawing/2010/slicer">
              <sle:slicer xmlns:sle="http://schemas.microsoft.com/office/drawing/2010/slicer" name="Klass 1"/>
            </a:graphicData>
          </a:graphic>
        </xdr:graphicFrame>
      </mc:Choice>
      <mc:Fallback xmlns="">
        <xdr:sp macro="" textlink="">
          <xdr:nvSpPr>
            <xdr:cNvPr id="0" name=""/>
            <xdr:cNvSpPr>
              <a:spLocks noTextEdit="1"/>
            </xdr:cNvSpPr>
          </xdr:nvSpPr>
          <xdr:spPr>
            <a:xfrm>
              <a:off x="18697575" y="238125"/>
              <a:ext cx="1825625"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44</xdr:col>
      <xdr:colOff>381000</xdr:colOff>
      <xdr:row>1</xdr:row>
      <xdr:rowOff>98425</xdr:rowOff>
    </xdr:from>
    <xdr:to>
      <xdr:col>46</xdr:col>
      <xdr:colOff>361950</xdr:colOff>
      <xdr:row>8</xdr:row>
      <xdr:rowOff>190500</xdr:rowOff>
    </xdr:to>
    <mc:AlternateContent xmlns:mc="http://schemas.openxmlformats.org/markup-compatibility/2006" xmlns:a14="http://schemas.microsoft.com/office/drawing/2010/main">
      <mc:Choice Requires="a14">
        <xdr:graphicFrame macro="">
          <xdr:nvGraphicFramePr>
            <xdr:cNvPr id="5" name="Kön 1">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7202150" y="288925"/>
              <a:ext cx="1828800" cy="14255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47</xdr:col>
      <xdr:colOff>561975</xdr:colOff>
      <xdr:row>17</xdr:row>
      <xdr:rowOff>6350</xdr:rowOff>
    </xdr:from>
    <xdr:to>
      <xdr:col>50</xdr:col>
      <xdr:colOff>857250</xdr:colOff>
      <xdr:row>30</xdr:row>
      <xdr:rowOff>95250</xdr:rowOff>
    </xdr:to>
    <mc:AlternateContent xmlns:mc="http://schemas.openxmlformats.org/markup-compatibility/2006" xmlns:a14="http://schemas.microsoft.com/office/drawing/2010/main">
      <mc:Choice Requires="a14">
        <xdr:graphicFrame macro="">
          <xdr:nvGraphicFramePr>
            <xdr:cNvPr id="6" name="Program 1">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microsoft.com/office/drawing/2010/slicer">
              <sle:slicer xmlns:sle="http://schemas.microsoft.com/office/drawing/2010/slicer" name="Program 1"/>
            </a:graphicData>
          </a:graphic>
        </xdr:graphicFrame>
      </mc:Choice>
      <mc:Fallback xmlns="">
        <xdr:sp macro="" textlink="">
          <xdr:nvSpPr>
            <xdr:cNvPr id="0" name=""/>
            <xdr:cNvSpPr>
              <a:spLocks noTextEdit="1"/>
            </xdr:cNvSpPr>
          </xdr:nvSpPr>
          <xdr:spPr>
            <a:xfrm>
              <a:off x="18780125" y="3171825"/>
              <a:ext cx="1831975"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44</xdr:col>
      <xdr:colOff>428625</xdr:colOff>
      <xdr:row>14</xdr:row>
      <xdr:rowOff>57151</xdr:rowOff>
    </xdr:from>
    <xdr:to>
      <xdr:col>46</xdr:col>
      <xdr:colOff>438150</xdr:colOff>
      <xdr:row>22</xdr:row>
      <xdr:rowOff>152401</xdr:rowOff>
    </xdr:to>
    <mc:AlternateContent xmlns:mc="http://schemas.openxmlformats.org/markup-compatibility/2006" xmlns:a14="http://schemas.microsoft.com/office/drawing/2010/main">
      <mc:Choice Requires="a14">
        <xdr:graphicFrame macro="">
          <xdr:nvGraphicFramePr>
            <xdr:cNvPr id="7" name="Utförare 2">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microsoft.com/office/drawing/2010/slicer">
              <sle:slicer xmlns:sle="http://schemas.microsoft.com/office/drawing/2010/slicer" name="Utförare 2"/>
            </a:graphicData>
          </a:graphic>
        </xdr:graphicFrame>
      </mc:Choice>
      <mc:Fallback xmlns="">
        <xdr:sp macro="" textlink="">
          <xdr:nvSpPr>
            <xdr:cNvPr id="0" name=""/>
            <xdr:cNvSpPr>
              <a:spLocks noTextEdit="1"/>
            </xdr:cNvSpPr>
          </xdr:nvSpPr>
          <xdr:spPr>
            <a:xfrm>
              <a:off x="29527500" y="2800351"/>
              <a:ext cx="1828800" cy="16954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8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8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7" name="Control 7" hidden="1">
              <a:extLst>
                <a:ext uri="{63B3BB69-23CF-44E3-9099-C40C66FF867C}">
                  <a14:compatExt spid="_x0000_s5127"/>
                </a:ext>
                <a:ext uri="{FF2B5EF4-FFF2-40B4-BE49-F238E27FC236}">
                  <a16:creationId xmlns:a16="http://schemas.microsoft.com/office/drawing/2014/main" id="{00000000-0008-0000-08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8" name="Control 8"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29" name="Control 9" hidden="1">
              <a:extLst>
                <a:ext uri="{63B3BB69-23CF-44E3-9099-C40C66FF867C}">
                  <a14:compatExt spid="_x0000_s5129"/>
                </a:ext>
                <a:ext uri="{FF2B5EF4-FFF2-40B4-BE49-F238E27FC236}">
                  <a16:creationId xmlns:a16="http://schemas.microsoft.com/office/drawing/2014/main" id="{00000000-0008-0000-08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0" name="Control 10" hidden="1">
              <a:extLst>
                <a:ext uri="{63B3BB69-23CF-44E3-9099-C40C66FF867C}">
                  <a14:compatExt spid="_x0000_s5130"/>
                </a:ext>
                <a:ext uri="{FF2B5EF4-FFF2-40B4-BE49-F238E27FC236}">
                  <a16:creationId xmlns:a16="http://schemas.microsoft.com/office/drawing/2014/main" id="{00000000-0008-0000-0800-00000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1" name="Control 11" hidden="1">
              <a:extLst>
                <a:ext uri="{63B3BB69-23CF-44E3-9099-C40C66FF867C}">
                  <a14:compatExt spid="_x0000_s5131"/>
                </a:ext>
                <a:ext uri="{FF2B5EF4-FFF2-40B4-BE49-F238E27FC236}">
                  <a16:creationId xmlns:a16="http://schemas.microsoft.com/office/drawing/2014/main" id="{00000000-0008-0000-08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2" name="Control 12" hidden="1">
              <a:extLst>
                <a:ext uri="{63B3BB69-23CF-44E3-9099-C40C66FF867C}">
                  <a14:compatExt spid="_x0000_s5132"/>
                </a:ext>
                <a:ext uri="{FF2B5EF4-FFF2-40B4-BE49-F238E27FC236}">
                  <a16:creationId xmlns:a16="http://schemas.microsoft.com/office/drawing/2014/main" id="{00000000-0008-0000-0800-00000C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3" name="Control 13" hidden="1">
              <a:extLst>
                <a:ext uri="{63B3BB69-23CF-44E3-9099-C40C66FF867C}">
                  <a14:compatExt spid="_x0000_s5133"/>
                </a:ext>
                <a:ext uri="{FF2B5EF4-FFF2-40B4-BE49-F238E27FC236}">
                  <a16:creationId xmlns:a16="http://schemas.microsoft.com/office/drawing/2014/main" id="{00000000-0008-0000-0800-00000D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4" name="Control 14" hidden="1">
              <a:extLst>
                <a:ext uri="{63B3BB69-23CF-44E3-9099-C40C66FF867C}">
                  <a14:compatExt spid="_x0000_s5134"/>
                </a:ext>
                <a:ext uri="{FF2B5EF4-FFF2-40B4-BE49-F238E27FC236}">
                  <a16:creationId xmlns:a16="http://schemas.microsoft.com/office/drawing/2014/main" id="{00000000-0008-0000-0800-00000E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5" name="Control 15" hidden="1">
              <a:extLst>
                <a:ext uri="{63B3BB69-23CF-44E3-9099-C40C66FF867C}">
                  <a14:compatExt spid="_x0000_s5135"/>
                </a:ext>
                <a:ext uri="{FF2B5EF4-FFF2-40B4-BE49-F238E27FC236}">
                  <a16:creationId xmlns:a16="http://schemas.microsoft.com/office/drawing/2014/main" id="{00000000-0008-0000-0800-00000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6" name="Control 16" hidden="1">
              <a:extLst>
                <a:ext uri="{63B3BB69-23CF-44E3-9099-C40C66FF867C}">
                  <a14:compatExt spid="_x0000_s5136"/>
                </a:ext>
                <a:ext uri="{FF2B5EF4-FFF2-40B4-BE49-F238E27FC236}">
                  <a16:creationId xmlns:a16="http://schemas.microsoft.com/office/drawing/2014/main" id="{00000000-0008-0000-0800-00001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7" name="Control 17" hidden="1">
              <a:extLst>
                <a:ext uri="{63B3BB69-23CF-44E3-9099-C40C66FF867C}">
                  <a14:compatExt spid="_x0000_s5137"/>
                </a:ext>
                <a:ext uri="{FF2B5EF4-FFF2-40B4-BE49-F238E27FC236}">
                  <a16:creationId xmlns:a16="http://schemas.microsoft.com/office/drawing/2014/main" id="{00000000-0008-0000-0800-00001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8" name="Control 18" hidden="1">
              <a:extLst>
                <a:ext uri="{63B3BB69-23CF-44E3-9099-C40C66FF867C}">
                  <a14:compatExt spid="_x0000_s5138"/>
                </a:ext>
                <a:ext uri="{FF2B5EF4-FFF2-40B4-BE49-F238E27FC236}">
                  <a16:creationId xmlns:a16="http://schemas.microsoft.com/office/drawing/2014/main" id="{00000000-0008-0000-0800-00001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39" name="Control 19" hidden="1">
              <a:extLst>
                <a:ext uri="{63B3BB69-23CF-44E3-9099-C40C66FF867C}">
                  <a14:compatExt spid="_x0000_s5139"/>
                </a:ext>
                <a:ext uri="{FF2B5EF4-FFF2-40B4-BE49-F238E27FC236}">
                  <a16:creationId xmlns:a16="http://schemas.microsoft.com/office/drawing/2014/main" id="{00000000-0008-0000-0800-00001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40" name="Control 20" hidden="1">
              <a:extLst>
                <a:ext uri="{63B3BB69-23CF-44E3-9099-C40C66FF867C}">
                  <a14:compatExt spid="_x0000_s5140"/>
                </a:ext>
                <a:ext uri="{FF2B5EF4-FFF2-40B4-BE49-F238E27FC236}">
                  <a16:creationId xmlns:a16="http://schemas.microsoft.com/office/drawing/2014/main" id="{00000000-0008-0000-0800-00001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101</xdr:row>
          <xdr:rowOff>25400</xdr:rowOff>
        </xdr:from>
        <xdr:to>
          <xdr:col>1</xdr:col>
          <xdr:colOff>1076325</xdr:colOff>
          <xdr:row>102</xdr:row>
          <xdr:rowOff>79375</xdr:rowOff>
        </xdr:to>
        <xdr:sp macro="" textlink="">
          <xdr:nvSpPr>
            <xdr:cNvPr id="5141" name="Control 21" hidden="1">
              <a:extLst>
                <a:ext uri="{63B3BB69-23CF-44E3-9099-C40C66FF867C}">
                  <a14:compatExt spid="_x0000_s5141"/>
                </a:ext>
                <a:ext uri="{FF2B5EF4-FFF2-40B4-BE49-F238E27FC236}">
                  <a16:creationId xmlns:a16="http://schemas.microsoft.com/office/drawing/2014/main" id="{00000000-0008-0000-0800-00001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90</xdr:row>
      <xdr:rowOff>0</xdr:rowOff>
    </xdr:from>
    <xdr:to>
      <xdr:col>1</xdr:col>
      <xdr:colOff>5476190</xdr:colOff>
      <xdr:row>124</xdr:row>
      <xdr:rowOff>37326</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62025" y="16449675"/>
          <a:ext cx="5476190" cy="619047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44.618710879629" createdVersion="6" refreshedVersion="8" minRefreshableVersion="3" recordCount="1065" xr:uid="{E993E4A5-A39B-4231-AC9D-485427CB5014}">
  <cacheSource type="worksheet">
    <worksheetSource name="Tabell3"/>
  </cacheSource>
  <cacheFields count="61">
    <cacheField name="År" numFmtId="0">
      <sharedItems containsSemiMixedTypes="0" containsString="0" containsNumber="1" containsInteger="1" minValue="2023" maxValue="2024" count="2">
        <n v="2024"/>
        <n v="2023" u="1"/>
      </sharedItems>
    </cacheField>
    <cacheField name="Utförare" numFmtId="0">
      <sharedItems count="2">
        <s v="Fristående"/>
        <s v="Kommunal"/>
      </sharedItems>
    </cacheField>
    <cacheField name="Resultatenhet" numFmtId="0">
      <sharedItems containsBlank="1" count="15">
        <s v="Västerås Citygymnasium"/>
        <s v="Kopparlundsgymnasiet"/>
        <s v="Kunskapsgymnasiet Västerås"/>
        <s v="Mälardalens Ridgymnasium"/>
        <s v="Widénska gymnasiet"/>
        <s v="Carlforsska gymnasiet"/>
        <s v="Hahrska gymnasiet"/>
        <s v="Tranellska gymnasiet"/>
        <s v="Edströmska gymnasiet"/>
        <s v="Rudbeckianska gymnasiet"/>
        <s v="Skultunas gymnasieenhet"/>
        <m u="1"/>
        <s v="Tillbergaskolan" u="1"/>
        <s v="Irstaskolan" u="1"/>
        <s v="Fridnässkolan" u="1"/>
      </sharedItems>
    </cacheField>
    <cacheField name="Årskurs" numFmtId="0">
      <sharedItems containsSemiMixedTypes="0" containsString="0" containsNumber="1" containsInteger="1" minValue="2" maxValue="2"/>
    </cacheField>
    <cacheField name="Program" numFmtId="0">
      <sharedItems containsBlank="1" count="34">
        <s v="Barn- och fritidsprogrammet"/>
        <s v="Vård- och omsorgsprogrammet"/>
        <s v="Samhällsvetenskapsprogrammet"/>
        <s v="Estetiska programmet"/>
        <s v="Naturvetenskapsprogrammet"/>
        <s v="Teknikprogrammet"/>
        <s v="Naturbruksprogrammet - hästhållning"/>
        <s v="Introduktionsprogram - naturbruk - häst"/>
        <s v="Ekonomiprogrammet"/>
        <s v="Industriteknikprogrammet"/>
        <s v="Hotell- och turismprogrammet"/>
        <s v="El- och energiprogrammet"/>
        <s v="Bygg- och anläggningsprogrammet"/>
        <s v="Restaurang- och livsmedelsprogrammet"/>
        <s v="Introduktionsprogrammet,  yrkesintroduktion restaurang- och livsmedel"/>
        <s v="Fordons- och transportprogrammet"/>
        <s v="Introduktionsprogrammet, individuellt alternativ"/>
        <s v="Introduktionsprogrammet, yrkesintroduktion fordons- och transport"/>
        <s v="International Baccalaureate"/>
        <s v="Fordons- och transportprogrammet, Lärling"/>
        <s v="Handel- och administrationsprogrammet/Försäljning och service"/>
        <s v="Introduktionsprogrammet, yrkesintroduktion VVS- och fastighet"/>
        <s v="Ventilations- och fastighetsprogrammet"/>
        <s v="Introduktionsprogrammet, yrkesintroduktion bygg- och anläggning"/>
        <s v="Humanistiska programmet"/>
        <s v="Introduktionsprogrammet, språkintroduktion"/>
        <m u="1"/>
        <s v="Introduktionsprogrammet, yrkesintroduktion handel- och administration/försäljning och service" u="1"/>
        <s v="Flygteknikprogrammet" u="1"/>
        <s v="Introduktionsprogrammet, yrkesintroduktion industritekniska " u="1"/>
        <s v="Hantverksprogrammet" u="1"/>
        <s v="bygg" u="1"/>
        <s v="sy" u="1"/>
        <s v="trä" u="1"/>
      </sharedItems>
    </cacheField>
    <cacheField name="Klass" numFmtId="0">
      <sharedItems containsBlank="1" containsMixedTypes="1" containsNumber="1" containsInteger="1" minValue="5" maxValue="22" count="60">
        <s v="Bf22"/>
        <s v="Vo22"/>
        <n v="22"/>
        <s v="KG22"/>
        <m/>
        <s v="klass 22"/>
        <s v="Sa22"/>
        <s v="Na22"/>
        <s v="Sa 22"/>
        <s v="VRG22"/>
        <s v="Vrg 22"/>
        <s v="Na 22"/>
        <s v="EK22"/>
        <s v="NA22A"/>
        <s v="ES22b"/>
        <s v="IN22"/>
        <s v="HT22"/>
        <s v="EE22b"/>
        <s v="EE22a"/>
        <s v="BA22MA"/>
        <s v="BA22MU"/>
        <s v="BA22aTR"/>
        <s v="RL22a"/>
        <s v="FL22"/>
        <s v="IMY22"/>
        <s v="IMS22"/>
        <s v="FP22"/>
        <s v="RL22b"/>
        <s v="HU22"/>
        <s v="SA22A"/>
        <s v="IB22"/>
        <s v="BFY22"/>
        <s v="EK22s"/>
        <s v="ES22a"/>
        <s v="ES22c"/>
        <s v="FT22ab"/>
        <s v="TE22A"/>
        <s v="FK22"/>
        <s v="FX22"/>
        <s v="RL22c"/>
        <s v="SA22D"/>
        <s v="FT22cd"/>
        <s v="NA22B"/>
        <s v="SA22AST"/>
        <s v="NA22C"/>
        <s v="EK22c"/>
        <s v="EK22b"/>
        <s v="FS22"/>
        <s v="SA22B"/>
        <s v="VF22"/>
        <s v="TE22B"/>
        <s v="BA22bTR"/>
        <s v="WE22"/>
        <s v="BAA22"/>
        <s v="IMA22"/>
        <s v="EK22a"/>
        <s v="ES22d"/>
        <s v="SA22C"/>
        <s v="SA22E"/>
        <n v="5" u="1"/>
      </sharedItems>
    </cacheField>
    <cacheField name="Kön" numFmtId="0">
      <sharedItems containsBlank="1" count="8">
        <s v="Man"/>
        <s v="Kvinna"/>
        <s v="Vill inte ange"/>
        <s v="Har annan könsidentitet"/>
        <m u="1"/>
        <s v="Annat/vill inte svara" u="1"/>
        <s v="Flicka" u="1"/>
        <s v="Pojke" u="1"/>
      </sharedItems>
    </cacheField>
    <cacheField name="F1" numFmtId="0">
      <sharedItems containsString="0" containsBlank="1" containsNumber="1" minValue="0" maxValue="10" count="9">
        <n v="10"/>
        <m/>
        <n v="3.33"/>
        <n v="6.67"/>
        <n v="0"/>
        <n v="6.33" u="1"/>
        <n v="2.5" u="1"/>
        <n v="7.5" u="1"/>
        <n v="5" u="1"/>
      </sharedItems>
    </cacheField>
    <cacheField name="F2" numFmtId="0">
      <sharedItems containsString="0" containsBlank="1" containsNumber="1" minValue="0" maxValue="10" count="9">
        <n v="10"/>
        <n v="0"/>
        <n v="6.67"/>
        <n v="3.33"/>
        <m/>
        <n v="6.33" u="1"/>
        <n v="2.5" u="1"/>
        <n v="7.5" u="1"/>
        <n v="5" u="1"/>
      </sharedItems>
    </cacheField>
    <cacheField name="F3" numFmtId="0">
      <sharedItems containsString="0" containsBlank="1" containsNumber="1" minValue="0" maxValue="10" count="9">
        <n v="10"/>
        <n v="0"/>
        <n v="6.67"/>
        <n v="3.33"/>
        <m/>
        <n v="6.33" u="1"/>
        <n v="2.5" u="1"/>
        <n v="7.5" u="1"/>
        <n v="5" u="1"/>
      </sharedItems>
    </cacheField>
    <cacheField name="F4" numFmtId="0">
      <sharedItems containsString="0" containsBlank="1" containsNumber="1" minValue="0" maxValue="10" count="9">
        <n v="10"/>
        <n v="0"/>
        <n v="6.67"/>
        <n v="3.33"/>
        <m/>
        <n v="6.33" u="1"/>
        <n v="2.5" u="1"/>
        <n v="7.5" u="1"/>
        <n v="5" u="1"/>
      </sharedItems>
    </cacheField>
    <cacheField name="F5" numFmtId="0">
      <sharedItems containsString="0" containsBlank="1" containsNumber="1" minValue="0" maxValue="10" count="9">
        <n v="10"/>
        <n v="3.33"/>
        <n v="6.67"/>
        <n v="0"/>
        <m/>
        <n v="6.33" u="1"/>
        <n v="2.5" u="1"/>
        <n v="7.5" u="1"/>
        <n v="5" u="1"/>
      </sharedItems>
    </cacheField>
    <cacheField name="F6" numFmtId="0">
      <sharedItems containsString="0" containsBlank="1" containsNumber="1" minValue="0" maxValue="10" count="9">
        <n v="10"/>
        <m/>
        <n v="5"/>
        <n v="7.5"/>
        <n v="2.5"/>
        <n v="0"/>
        <n v="6.33" u="1"/>
        <n v="3.33" u="1"/>
        <n v="6" u="1"/>
      </sharedItems>
    </cacheField>
    <cacheField name="F7" numFmtId="0">
      <sharedItems containsString="0" containsBlank="1" containsNumber="1" minValue="0" maxValue="10" count="6">
        <n v="10"/>
        <m/>
        <n v="5"/>
        <n v="2.5"/>
        <n v="7.5"/>
        <n v="0"/>
      </sharedItems>
    </cacheField>
    <cacheField name="F8" numFmtId="0">
      <sharedItems containsString="0" containsBlank="1" containsNumber="1" minValue="0" maxValue="10" count="6">
        <n v="10"/>
        <n v="2.5"/>
        <n v="7.5"/>
        <n v="5"/>
        <n v="0"/>
        <m/>
      </sharedItems>
    </cacheField>
    <cacheField name="F9" numFmtId="0">
      <sharedItems containsString="0" containsBlank="1" containsNumber="1" minValue="0" maxValue="10" count="6">
        <n v="10"/>
        <n v="0"/>
        <n v="7.5"/>
        <n v="5"/>
        <n v="2.5"/>
        <m/>
      </sharedItems>
    </cacheField>
    <cacheField name="F10" numFmtId="0">
      <sharedItems containsString="0" containsBlank="1" containsNumber="1" minValue="0" maxValue="10" count="9">
        <n v="10"/>
        <m/>
        <n v="6.67"/>
        <n v="3.33"/>
        <n v="0"/>
        <n v="6.33" u="1"/>
        <n v="2.5" u="1"/>
        <n v="7.5" u="1"/>
        <n v="5" u="1"/>
      </sharedItems>
    </cacheField>
    <cacheField name="F11" numFmtId="0">
      <sharedItems containsString="0" containsBlank="1" containsNumber="1" minValue="0" maxValue="10" count="6">
        <n v="10"/>
        <n v="2.5"/>
        <n v="7.5"/>
        <n v="5"/>
        <n v="0"/>
        <m/>
      </sharedItems>
    </cacheField>
    <cacheField name="F12" numFmtId="0">
      <sharedItems containsString="0" containsBlank="1" containsNumber="1" minValue="0" maxValue="10" count="9">
        <n v="10"/>
        <n v="6.67"/>
        <m/>
        <n v="3.33"/>
        <n v="0"/>
        <n v="6.33" u="1"/>
        <n v="2.5" u="1"/>
        <n v="7.5" u="1"/>
        <n v="5" u="1"/>
      </sharedItems>
    </cacheField>
    <cacheField name="F13" numFmtId="0">
      <sharedItems containsString="0" containsBlank="1" containsNumber="1" minValue="0" maxValue="10" count="9">
        <n v="10"/>
        <n v="0"/>
        <n v="3.33"/>
        <n v="6.67"/>
        <m/>
        <n v="6.33" u="1"/>
        <n v="2.5" u="1"/>
        <n v="7.5" u="1"/>
        <n v="5" u="1"/>
      </sharedItems>
    </cacheField>
    <cacheField name="F14" numFmtId="0">
      <sharedItems containsString="0" containsBlank="1" containsNumber="1" minValue="0" maxValue="10" count="9">
        <n v="10"/>
        <n v="6.67"/>
        <m/>
        <n v="3.33"/>
        <n v="0"/>
        <n v="6.33" u="1"/>
        <n v="2.5" u="1"/>
        <n v="7.5" u="1"/>
        <n v="5" u="1"/>
      </sharedItems>
    </cacheField>
    <cacheField name="F15" numFmtId="0">
      <sharedItems containsString="0" containsBlank="1" containsNumber="1" minValue="0" maxValue="10" count="6">
        <n v="10"/>
        <n v="5"/>
        <n v="7.5"/>
        <m/>
        <n v="2.5"/>
        <n v="0"/>
      </sharedItems>
    </cacheField>
    <cacheField name="F16" numFmtId="0">
      <sharedItems containsString="0" containsBlank="1" containsNumber="1" minValue="0" maxValue="10" count="9">
        <n v="10"/>
        <n v="3.33"/>
        <n v="6.67"/>
        <m/>
        <n v="0"/>
        <n v="6.33" u="1"/>
        <n v="2.5" u="1"/>
        <n v="7.5" u="1"/>
        <n v="5" u="1"/>
      </sharedItems>
    </cacheField>
    <cacheField name="F17" numFmtId="0">
      <sharedItems containsString="0" containsBlank="1" containsNumber="1" minValue="0" maxValue="10" count="9">
        <n v="6.67"/>
        <n v="3.33"/>
        <n v="0"/>
        <m/>
        <n v="10"/>
        <n v="6.33" u="1"/>
        <n v="2.5" u="1"/>
        <n v="7.5" u="1"/>
        <n v="5" u="1"/>
      </sharedItems>
    </cacheField>
    <cacheField name="F18" numFmtId="0">
      <sharedItems containsString="0" containsBlank="1" containsNumber="1" minValue="0" maxValue="10" count="9">
        <n v="6.67"/>
        <n v="3.33"/>
        <m/>
        <n v="0"/>
        <n v="10"/>
        <n v="6.33" u="1"/>
        <n v="2.5" u="1"/>
        <n v="7.5" u="1"/>
        <n v="5" u="1"/>
      </sharedItems>
    </cacheField>
    <cacheField name="F19" numFmtId="0">
      <sharedItems containsString="0" containsBlank="1" containsNumber="1" minValue="0" maxValue="10" count="9">
        <n v="10"/>
        <n v="3.33"/>
        <m/>
        <n v="6.67"/>
        <n v="0"/>
        <n v="6.33" u="1"/>
        <n v="2.5" u="1"/>
        <n v="7.5" u="1"/>
        <n v="5" u="1"/>
      </sharedItems>
    </cacheField>
    <cacheField name="F20" numFmtId="0">
      <sharedItems containsString="0" containsBlank="1" containsNumber="1" minValue="0" maxValue="10" count="6">
        <n v="7.5"/>
        <n v="5"/>
        <n v="10"/>
        <m/>
        <n v="2.5"/>
        <n v="0"/>
      </sharedItems>
    </cacheField>
    <cacheField name="F21" numFmtId="0">
      <sharedItems containsString="0" containsBlank="1" containsNumber="1" minValue="0" maxValue="10" count="6">
        <n v="5"/>
        <n v="10"/>
        <n v="2.5"/>
        <m/>
        <n v="7.5"/>
        <n v="0"/>
      </sharedItems>
    </cacheField>
    <cacheField name="F22" numFmtId="0">
      <sharedItems containsString="0" containsBlank="1" containsNumber="1" minValue="0" maxValue="10" count="6">
        <n v="7.5"/>
        <n v="10"/>
        <m/>
        <n v="5"/>
        <n v="0"/>
        <n v="2.5"/>
      </sharedItems>
    </cacheField>
    <cacheField name="F23" numFmtId="0">
      <sharedItems containsString="0" containsBlank="1" containsNumber="1" minValue="0" maxValue="10" count="6">
        <n v="5"/>
        <n v="10"/>
        <n v="7.5"/>
        <m/>
        <n v="0"/>
        <n v="2.5"/>
      </sharedItems>
    </cacheField>
    <cacheField name="F24" numFmtId="0">
      <sharedItems containsString="0" containsBlank="1" containsNumber="1" minValue="0" maxValue="10" count="9">
        <n v="10"/>
        <n v="3.33"/>
        <n v="6.67"/>
        <m/>
        <n v="0"/>
        <n v="6.33" u="1"/>
        <n v="2.5" u="1"/>
        <n v="7.5" u="1"/>
        <n v="5" u="1"/>
      </sharedItems>
    </cacheField>
    <cacheField name="F25" numFmtId="0">
      <sharedItems containsString="0" containsBlank="1" containsNumber="1" minValue="0" maxValue="10" count="9">
        <n v="10"/>
        <n v="0"/>
        <n v="3.33"/>
        <n v="6.67"/>
        <m/>
        <n v="6.33" u="1"/>
        <n v="2.5" u="1"/>
        <n v="7.5" u="1"/>
        <n v="5" u="1"/>
      </sharedItems>
    </cacheField>
    <cacheField name="F26" numFmtId="0">
      <sharedItems containsString="0" containsBlank="1" containsNumber="1" minValue="0" maxValue="10" count="9">
        <n v="10"/>
        <n v="3.33"/>
        <m/>
        <n v="6.67"/>
        <n v="0"/>
        <n v="6.33" u="1"/>
        <n v="2.5" u="1"/>
        <n v="7.5" u="1"/>
        <n v="5" u="1"/>
      </sharedItems>
    </cacheField>
    <cacheField name="F27" numFmtId="0">
      <sharedItems containsString="0" containsBlank="1" containsNumber="1" minValue="0" maxValue="10" count="6">
        <n v="10"/>
        <n v="5"/>
        <m/>
        <n v="7.5"/>
        <n v="0"/>
        <n v="2.5"/>
      </sharedItems>
    </cacheField>
    <cacheField name="F28" numFmtId="0">
      <sharedItems containsString="0" containsBlank="1" containsNumber="1" minValue="0" maxValue="10" count="9">
        <n v="10"/>
        <n v="6.67"/>
        <m/>
        <n v="3.33"/>
        <n v="0"/>
        <n v="6.33" u="1"/>
        <n v="2.5" u="1"/>
        <n v="7.5" u="1"/>
        <n v="5" u="1"/>
      </sharedItems>
    </cacheField>
    <cacheField name="F29" numFmtId="0">
      <sharedItems containsString="0" containsBlank="1" containsNumber="1" minValue="0" maxValue="10" count="9">
        <n v="10"/>
        <n v="3.33"/>
        <m/>
        <n v="6.67"/>
        <n v="0"/>
        <n v="6.33" u="1"/>
        <n v="2.5" u="1"/>
        <n v="7.5" u="1"/>
        <n v="5" u="1"/>
      </sharedItems>
    </cacheField>
    <cacheField name="F30" numFmtId="0">
      <sharedItems containsString="0" containsBlank="1" containsNumber="1" minValue="0" maxValue="10" count="9">
        <n v="6.67"/>
        <n v="3.33"/>
        <m/>
        <n v="10"/>
        <n v="0"/>
        <n v="6.33" u="1"/>
        <n v="2.5" u="1"/>
        <n v="7.5" u="1"/>
        <n v="5" u="1"/>
      </sharedItems>
    </cacheField>
    <cacheField name="F31" numFmtId="0">
      <sharedItems containsString="0" containsBlank="1" containsNumber="1" minValue="0" maxValue="10" count="6">
        <n v="0"/>
        <n v="10"/>
        <m/>
        <n v="2.5" u="1"/>
        <n v="7.5" u="1"/>
        <n v="5" u="1"/>
      </sharedItems>
    </cacheField>
    <cacheField name="F32" numFmtId="0">
      <sharedItems containsString="0" containsBlank="1" containsNumber="1" minValue="0" maxValue="10" count="9">
        <m/>
        <n v="6.67"/>
        <n v="3.33"/>
        <n v="10"/>
        <n v="0"/>
        <n v="6.33" u="1"/>
        <n v="2.5" u="1"/>
        <n v="7.5" u="1"/>
        <n v="5" u="1"/>
      </sharedItems>
    </cacheField>
    <cacheField name="F33" numFmtId="0">
      <sharedItems containsString="0" containsBlank="1" containsNumber="1" minValue="0" maxValue="10" count="9">
        <m/>
        <n v="6.67"/>
        <n v="3.33"/>
        <n v="0"/>
        <n v="10"/>
        <n v="6.33" u="1"/>
        <n v="2.5" u="1"/>
        <n v="7.5" u="1"/>
        <n v="5" u="1"/>
      </sharedItems>
    </cacheField>
    <cacheField name="F34" numFmtId="0">
      <sharedItems containsString="0" containsBlank="1" containsNumber="1" minValue="0" maxValue="10" count="9">
        <m/>
        <n v="10"/>
        <n v="6.67"/>
        <n v="3.33"/>
        <n v="0"/>
        <n v="6.33" u="1"/>
        <n v="2.5" u="1"/>
        <n v="7.5" u="1"/>
        <n v="5" u="1"/>
      </sharedItems>
    </cacheField>
    <cacheField name="F35" numFmtId="0">
      <sharedItems containsString="0" containsBlank="1" containsNumber="1" minValue="0" maxValue="10" count="9">
        <m/>
        <n v="10"/>
        <n v="6.67"/>
        <n v="0"/>
        <n v="3.33"/>
        <n v="6.33" u="1"/>
        <n v="2.5" u="1"/>
        <n v="7.5" u="1"/>
        <n v="5" u="1"/>
      </sharedItems>
    </cacheField>
    <cacheField name="F36" numFmtId="0">
      <sharedItems containsString="0" containsBlank="1" containsNumber="1" minValue="0" maxValue="10" count="9">
        <n v="10"/>
        <m/>
        <n v="6.67"/>
        <n v="3.33"/>
        <n v="0"/>
        <n v="6.33" u="1"/>
        <n v="2.5" u="1"/>
        <n v="7.5" u="1"/>
        <n v="5" u="1"/>
      </sharedItems>
    </cacheField>
    <cacheField name="F37" numFmtId="0">
      <sharedItems containsString="0" containsBlank="1" containsNumber="1" minValue="0" maxValue="10" count="9">
        <n v="10"/>
        <n v="6.67"/>
        <n v="0"/>
        <n v="3.33"/>
        <m/>
        <n v="6.33" u="1"/>
        <n v="2.5" u="1"/>
        <n v="7.5" u="1"/>
        <n v="5" u="1"/>
      </sharedItems>
    </cacheField>
    <cacheField name="F38" numFmtId="0">
      <sharedItems containsString="0" containsBlank="1" containsNumber="1" minValue="0" maxValue="10" count="6">
        <n v="10"/>
        <n v="0"/>
        <m/>
        <n v="2.5" u="1"/>
        <n v="7.5" u="1"/>
        <n v="5" u="1"/>
      </sharedItems>
    </cacheField>
    <cacheField name="F39" numFmtId="0">
      <sharedItems containsString="0" containsBlank="1" containsNumber="1" minValue="0" maxValue="10" count="6">
        <n v="10"/>
        <n v="5"/>
        <n v="0"/>
        <m/>
        <n v="2.5" u="1"/>
        <n v="7.5" u="1"/>
      </sharedItems>
    </cacheField>
    <cacheField name="F40" numFmtId="0">
      <sharedItems containsString="0" containsBlank="1" containsNumber="1" minValue="0" maxValue="10" count="8">
        <n v="10"/>
        <n v="6.67"/>
        <n v="3.33"/>
        <n v="0"/>
        <m/>
        <n v="7.5" u="1"/>
        <n v="5" u="1"/>
        <n v="2.5" u="1"/>
      </sharedItems>
    </cacheField>
    <cacheField name="F41" numFmtId="0">
      <sharedItems containsNonDate="0" containsString="0" containsBlank="1" containsNumber="1" minValue="0" maxValue="10" count="6">
        <m/>
        <n v="0" u="1"/>
        <n v="2.5" u="1"/>
        <n v="7.5" u="1"/>
        <n v="10" u="1"/>
        <n v="5" u="1"/>
      </sharedItems>
    </cacheField>
    <cacheField name="F42" numFmtId="0">
      <sharedItems containsNonDate="0" containsString="0" containsBlank="1" containsNumber="1" minValue="0" maxValue="10" count="6">
        <m/>
        <n v="0" u="1"/>
        <n v="2.5" u="1"/>
        <n v="7.5" u="1"/>
        <n v="10" u="1"/>
        <n v="5" u="1"/>
      </sharedItems>
    </cacheField>
    <cacheField name="F43" numFmtId="0">
      <sharedItems containsNonDate="0" containsString="0" containsBlank="1" containsNumber="1" minValue="0" maxValue="10" count="6">
        <m/>
        <n v="0" u="1"/>
        <n v="2.5" u="1"/>
        <n v="7.5" u="1"/>
        <n v="10" u="1"/>
        <n v="5" u="1"/>
      </sharedItems>
    </cacheField>
    <cacheField name="Index1" numFmtId="0">
      <sharedItems containsMixedTypes="1" containsNumber="1" minValue="0" maxValue="10" count="43">
        <n v="10"/>
        <n v="0"/>
        <n v="7.7800000000000011"/>
        <n v="4.4433333333333334"/>
        <n v="2.2200000000000002"/>
        <n v="3.3333333333333335"/>
        <n v="6.666666666666667"/>
        <n v="5.5533333333333337"/>
        <n v="3.33"/>
        <n v="5.5566666666666675"/>
        <n v="6.67"/>
        <n v="8.89"/>
        <n v="6.669999999999999"/>
        <n v="7.7766666666666664"/>
        <n v="4.4466666666666663"/>
        <n v="1.1100000000000001"/>
        <n v="7.78"/>
        <n v="1.665"/>
        <n v="5"/>
        <n v="8.3350000000000009"/>
        <n v="6.665"/>
        <n v="2.2233333333333332"/>
        <s v=""/>
        <n v="5.33" u="1"/>
        <n v="7.5533333333333337" u="1"/>
        <n v="4.22" u="1"/>
        <n v="7.5533333333333319" u="1"/>
        <n v="4.33" u="1"/>
        <n v="6.5533333333333337" u="1"/>
        <n v="3.22" u="1"/>
        <n v="6.330000000000001" u="1"/>
        <n v="5.4433333333333325" u="1"/>
        <n v="8.7766666666666655" u="1"/>
        <n v="4.83" u="1"/>
        <n v="6.33" u="1"/>
        <n v="8.1649999999999991" u="1"/>
        <n v="6.5533333333333319" u="1"/>
        <n v="3.165" u="1"/>
        <n v="2.11" u="1"/>
        <n v="9.1666666666666661" u="1"/>
        <n v="8.3333333333333339" u="1"/>
        <n v="5.833333333333333" u="1"/>
        <n v="1.6666666666666667" u="1"/>
      </sharedItems>
    </cacheField>
    <cacheField name="Index2" numFmtId="0">
      <sharedItems containsMixedTypes="1" containsNumber="1" minValue="0" maxValue="10" count="164">
        <n v="10"/>
        <n v="1.665"/>
        <n v="5.835"/>
        <n v="5"/>
        <n v="4.165"/>
        <n v="9.375"/>
        <n v="6.875"/>
        <n v="4.7925000000000004"/>
        <n v="3.125"/>
        <n v="2.5"/>
        <n v="5.625"/>
        <n v="4.375"/>
        <n v="8.0566666666666666"/>
        <n v="6.46"/>
        <n v="3.9575"/>
        <n v="6.25"/>
        <n v="5.2766666666666664"/>
        <n v="7.085"/>
        <n v="8.75"/>
        <n v="7.71"/>
        <n v="3.75"/>
        <n v="8.5425000000000004"/>
        <n v="7.9175000000000004"/>
        <n v="7.5"/>
        <n v="3.5425"/>
        <n v="4.1675000000000004"/>
        <n v="8.125"/>
        <n v="7.2925000000000004"/>
        <n v="3.3325"/>
        <n v="6.9433333333333325"/>
        <n v="7.0824999999999996"/>
        <n v="1.4575"/>
        <n v="4.4433333333333334"/>
        <n v="4.585"/>
        <n v="7.7766666666666664"/>
        <n v="6.4574999999999996"/>
        <n v="6.1099999999999994"/>
        <n v="2.7075"/>
        <n v="5.415"/>
        <s v=""/>
        <n v="4.79"/>
        <n v="6.6675000000000004"/>
        <n v="3.61"/>
        <n v="5.21"/>
        <n v="5.8324999999999996"/>
        <n v="2.7766666666666668"/>
        <n v="7.7074999999999996"/>
        <n v="8.3324999999999996"/>
        <n v="3.54"/>
        <n v="3.0533333333333332"/>
        <n v="1.875"/>
        <n v="4.7233333333333336"/>
        <n v="6.04"/>
        <n v="8.89"/>
        <n v="9.1675000000000004"/>
        <n v="2.2200000000000002"/>
        <n v="2.0825"/>
        <n v="6.3900000000000006"/>
        <n v="2.29"/>
        <n v="5.4175000000000004"/>
        <n v="4.5824999999999996"/>
        <n v="5.2074999999999996"/>
        <n v="7.2233333333333336"/>
        <n v="2.915"/>
        <n v="1.25"/>
        <n v="0"/>
        <n v="1.9433333333333334"/>
        <n v="4.166666666666667"/>
        <n v="5.833333333333333"/>
        <n v="0.83250000000000002"/>
        <n v="6.67"/>
        <n v="8.3333333333333339"/>
        <n v="6.0425000000000004"/>
        <n v="9.1666666666666661"/>
        <n v="6.9466666666666663"/>
        <n v="2.2925"/>
        <n v="5.5566666666666675"/>
        <n v="2.9175"/>
        <n v="6.6225000000000005" u="1"/>
        <n v="7.2475000000000005" u="1"/>
        <n v="4.4975000000000005" u="1"/>
        <n v="5.9975000000000005" u="1"/>
        <n v="5.8725000000000005" u="1"/>
        <n v="4.29" u="1"/>
        <n v="4.3725000000000005" u="1"/>
        <n v="3.7475000000000001" u="1"/>
        <n v="6.665" u="1"/>
        <n v="7.4149999999999991" u="1"/>
        <n v="6.4975000000000005" u="1"/>
        <n v="9.0824999999999996" u="1"/>
        <n v="6.79" u="1"/>
        <n v="5.1225000000000005" u="1"/>
        <n v="6.5" u="1"/>
        <n v="5.2475000000000005" u="1"/>
        <n v="7.5399999999999991" u="1"/>
        <n v="5.7475000000000005" u="1"/>
        <n v="4.8866666666666667" u="1"/>
        <n v="7.54" u="1"/>
        <n v="4.6225000000000005" u="1"/>
        <n v="7.2074999999999996" u="1"/>
        <n v="6.7899999999999991" u="1"/>
        <n v="4.9975000000000005" u="1"/>
        <n v="8.1649999999999991" u="1"/>
        <n v="3.33" u="1"/>
        <n v="7.8324999999999996" u="1"/>
        <n v="6.1649999999999991" u="1"/>
        <n v="3.04" u="1"/>
        <n v="3.8866666666666667" u="1"/>
        <n v="4.915" u="1"/>
        <n v="1.6666666666666667" u="1"/>
        <n v="7.5533333333333337" u="1"/>
        <n v="3.665" u="1"/>
        <n v="4.72" u="1"/>
        <n v="5.9574999999999996" u="1"/>
        <n v="3.165" u="1"/>
        <n v="5.72" u="1"/>
        <n v="5.04" u="1"/>
        <n v="8.4574999999999996" u="1"/>
        <n v="6.5824999999999996" u="1"/>
        <n v="5.5533333333333337" u="1"/>
        <n v="3.8725000000000001" u="1"/>
        <n v="1.1100000000000001" u="1"/>
        <n v="5.915" u="1"/>
        <n v="3.3333333333333335" u="1"/>
        <n v="6.165" u="1"/>
        <n v="3.7766666666666668" u="1"/>
        <n v="4.415" u="1"/>
        <n v="5.665" u="1"/>
        <n v="6.72" u="1"/>
        <n v="6.54" u="1"/>
        <n v="3.4575" u="1"/>
        <n v="6" u="1"/>
        <n v="4.22" u="1"/>
        <n v="7.415" u="1"/>
        <n v="6.9149999999999991" u="1"/>
        <n v="5.3324999999999996" u="1"/>
        <n v="3.1225000000000001" u="1"/>
        <n v="4.33" u="1"/>
        <n v="3.79" u="1"/>
        <n v="6.330000000000001" u="1"/>
        <n v="7.4433333333333325" u="1"/>
        <n v="2.11" u="1"/>
        <n v="8" u="1"/>
        <n v="6.5533333333333337" u="1"/>
        <n v="7.5533333333333319" u="1"/>
        <n v="6.666666666666667" u="1"/>
        <n v="5.8866666666666667" u="1"/>
        <n v="3.22" u="1"/>
        <n v="0.625" u="1"/>
        <n v="7.9433333333333325" u="1"/>
        <n v="8.7766666666666655" u="1"/>
        <n v="2.8325" u="1"/>
        <n v="6.2899999999999991" u="1"/>
        <n v="5.7766666666666664" u="1"/>
        <n v="4.7074999999999996" u="1"/>
        <n v="2.9433333333333334" u="1"/>
        <n v="4.6100000000000003" u="1"/>
        <n v="4.0824999999999996" u="1"/>
        <n v="5.4433333333333325" u="1"/>
        <n v="5.165" u="1"/>
        <n v="5.33" u="1"/>
        <n v="7.833333333333333" u="1"/>
        <n v="0.83333333333333337" u="1"/>
        <n v="5.5399999999999991" u="1"/>
      </sharedItems>
    </cacheField>
    <cacheField name="Index3" numFmtId="0">
      <sharedItems containsMixedTypes="1" containsNumber="1" minValue="0" maxValue="10" count="69">
        <n v="10"/>
        <n v="1.6666666666666667"/>
        <n v="7.9175000000000004"/>
        <n v="5.8324999999999996"/>
        <n v="3.9575"/>
        <n v="6.4574999999999996"/>
        <n v="8.125"/>
        <n v="5.4175000000000004"/>
        <n v="2.7075"/>
        <n v="2.5"/>
        <n v="4.5824999999999996"/>
        <n v="6.25"/>
        <n v="7.7074999999999996"/>
        <n v="7.2925000000000004"/>
        <n v="6.6675000000000004"/>
        <n v="6.0425000000000004"/>
        <n v="7.5"/>
        <n v="6.875"/>
        <n v="5.2074999999999996"/>
        <n v="8.75"/>
        <n v="9.375"/>
        <n v="6.3900000000000006"/>
        <n v="8.5425000000000004"/>
        <n v="4.166666666666667"/>
        <n v="3.3325"/>
        <n v="4.1675000000000004"/>
        <n v="0"/>
        <n v="4.7925000000000004"/>
        <n v="5"/>
        <n v="3.125"/>
        <n v="7.2233333333333336"/>
        <n v="1.25"/>
        <n v="3.61"/>
        <n v="1.875"/>
        <s v=""/>
        <n v="0.625"/>
        <n v="6.666666666666667"/>
        <n v="9.1675000000000004"/>
        <n v="4.375"/>
        <n v="7.0824999999999996"/>
        <n v="5.625"/>
        <n v="3.75"/>
        <n v="8.3333333333333339"/>
        <n v="5.833333333333333"/>
        <n v="2.0825"/>
        <n v="2.7766666666666668"/>
        <n v="4.4433333333333334"/>
        <n v="6.5824999999999996" u="1"/>
        <n v="5.9574999999999996" u="1"/>
        <n v="4.0824999999999996" u="1"/>
        <n v="8.4574999999999996" u="1"/>
        <n v="7.2074999999999996" u="1"/>
        <n v="5.3324999999999996" u="1"/>
        <n v="7.8324999999999996" u="1"/>
        <n v="4.7074999999999996" u="1"/>
        <n v="1.4575" u="1"/>
        <n v="7.1099999999999994" u="1"/>
        <n v="3.4575" u="1"/>
        <n v="6.2766666666666664" u="1"/>
        <n v="7.9433333333333325" u="1"/>
        <n v="5.2766666666666664" u="1"/>
        <n v="5.415" u="1"/>
        <n v="5.4433333333333325" u="1"/>
        <n v="4.6100000000000003" u="1"/>
        <n v="9.1666666666666661" u="1"/>
        <n v="3.3333333333333335" u="1"/>
        <n v="6.1099999999999994" u="1"/>
        <n v="6.915" u="1"/>
        <n v="9.0824999999999996" u="1"/>
      </sharedItems>
    </cacheField>
    <cacheField name="Index4" numFmtId="0">
      <sharedItems containsMixedTypes="1" containsNumber="1" minValue="0" maxValue="10" count="16">
        <n v="10"/>
        <n v="3.335"/>
        <n v="5"/>
        <n v="8.3350000000000009"/>
        <n v="6.67"/>
        <s v=""/>
        <n v="6.665"/>
        <n v="3.33"/>
        <n v="1.665"/>
        <n v="0"/>
        <n v="6.33" u="1"/>
        <n v="8.1649999999999991" u="1"/>
        <n v="4.83" u="1"/>
        <n v="3.165" u="1"/>
        <n v="2.5" u="1"/>
        <n v="7.5" u="1"/>
      </sharedItems>
    </cacheField>
    <cacheField name="Index5" numFmtId="0">
      <sharedItems containsMixedTypes="1" containsNumber="1" minValue="0" maxValue="10" count="28">
        <n v="10"/>
        <n v="5.835"/>
        <n v="7.085"/>
        <n v="8.3350000000000009"/>
        <n v="7.5"/>
        <s v=""/>
        <n v="4.165"/>
        <n v="3.75"/>
        <n v="5.415"/>
        <n v="6.25"/>
        <n v="0"/>
        <n v="8.75"/>
        <n v="4.585"/>
        <n v="2.915"/>
        <n v="1.665"/>
        <n v="5"/>
        <n v="6.665"/>
        <n v="3.33"/>
        <n v="2.5"/>
        <n v="1.25"/>
        <n v="3.335"/>
        <n v="6.67"/>
        <n v="8.1649999999999991" u="1"/>
        <n v="6.915" u="1"/>
        <n v="5.665" u="1"/>
        <n v="6.33" u="1"/>
        <n v="4.415" u="1"/>
        <n v="3.165" u="1"/>
      </sharedItems>
    </cacheField>
    <cacheField name="Index6" numFmtId="0">
      <sharedItems containsMixedTypes="1" containsNumber="1" minValue="0" maxValue="10" count="16">
        <n v="8.3350000000000009"/>
        <n v="3.33"/>
        <n v="6.67"/>
        <n v="3.335"/>
        <s v=""/>
        <n v="10"/>
        <n v="5"/>
        <n v="0"/>
        <n v="1.665"/>
        <n v="6.665"/>
        <n v="8.1649999999999991" u="1"/>
        <n v="6.33" u="1"/>
        <n v="3.165" u="1"/>
        <n v="4.83" u="1"/>
        <n v="2.5" u="1"/>
        <n v="7.5" u="1"/>
      </sharedItems>
    </cacheField>
    <cacheField name="Index7" numFmtId="0">
      <sharedItems containsMixedTypes="1" containsNumber="1" minValue="0" maxValue="10" count="16">
        <n v="8.3350000000000009"/>
        <n v="3.33"/>
        <s v=""/>
        <n v="6.67"/>
        <n v="0"/>
        <n v="6.665"/>
        <n v="5"/>
        <n v="1.665"/>
        <n v="10"/>
        <n v="3.335"/>
        <n v="6.33" u="1"/>
        <n v="8.1649999999999991" u="1"/>
        <n v="4.83" u="1"/>
        <n v="3.165" u="1"/>
        <n v="2.5" u="1"/>
        <n v="7.5" u="1"/>
      </sharedItems>
    </cacheField>
    <cacheField name="Index8" numFmtId="0">
      <sharedItems containsMixedTypes="1" containsNumber="1" minValue="0" maxValue="10" count="10">
        <n v="6.25"/>
        <n v="5"/>
        <n v="10"/>
        <n v="3.75"/>
        <s v=""/>
        <n v="8.75"/>
        <n v="7.5"/>
        <n v="1.25"/>
        <n v="0"/>
        <n v="2.5"/>
      </sharedItems>
    </cacheField>
    <cacheField name="Index9" numFmtId="0">
      <sharedItems containsMixedTypes="1" containsNumber="1" minValue="0" maxValue="10" count="108">
        <n v="8.125"/>
        <n v="5.8324999999999996"/>
        <n v="9.1675000000000004"/>
        <n v="6.6649999999999991"/>
        <n v="7.7100000000000009"/>
        <s v=""/>
        <n v="10"/>
        <n v="8.5425000000000004"/>
        <n v="3.3333333333333335"/>
        <n v="5.4149999999999991"/>
        <n v="7.0850000000000009"/>
        <n v="7.7800000000000011"/>
        <n v="8.3350000000000009"/>
        <n v="7.5"/>
        <n v="8.0566666666666666"/>
        <n v="6.25"/>
        <n v="8.3324999999999996"/>
        <n v="9.375"/>
        <n v="7.9175000000000004"/>
        <n v="4.165"/>
        <n v="6.6675000000000004"/>
        <n v="5.2074999999999996"/>
        <n v="0"/>
        <n v="6.67"/>
        <n v="8.75"/>
        <n v="7.0824999999999996"/>
        <n v="8.89"/>
        <n v="3.75"/>
        <n v="6.0399999999999991"/>
        <n v="5.835"/>
        <n v="4.5824999999999996"/>
        <n v="5.4175000000000004"/>
        <n v="4.79"/>
        <n v="7.2925000000000004"/>
        <n v="6.4600000000000009"/>
        <n v="6.875"/>
        <n v="6.9466666666666663"/>
        <n v="5.625"/>
        <n v="6.666666666666667"/>
        <n v="5.8350000000000009"/>
        <n v="4.375"/>
        <n v="2.915"/>
        <n v="4.4433333333333334"/>
        <n v="5"/>
        <n v="6.4574999999999996"/>
        <n v="3.3325"/>
        <n v="6.1133333333333333"/>
        <n v="2.5"/>
        <n v="4.7925000000000004"/>
        <n v="5.2766666666666664"/>
        <n v="9.1666666666666661"/>
        <n v="2.7075"/>
        <n v="3.9575"/>
        <n v="7.7074999999999996"/>
        <n v="3.33"/>
        <n v="5.21"/>
        <n v="3.8866666666666667"/>
        <n v="3.54"/>
        <n v="2.7766666666666668"/>
        <n v="7.2233333333333336"/>
        <n v="6.1099999999999994"/>
        <n v="3.125"/>
        <n v="9.0824999999999996" u="1"/>
        <n v="7.4149999999999991" u="1"/>
        <n v="8.1649999999999991" u="1"/>
        <n v="6.9149999999999991" u="1"/>
        <n v="8.4574999999999996" u="1"/>
        <n v="6.1649999999999991" u="1"/>
        <n v="6.7899999999999991" u="1"/>
        <n v="7.8324999999999996" u="1"/>
        <n v="5.5399999999999991" u="1"/>
        <n v="6.2899999999999991" u="1"/>
        <n v="6.9433333333333325" u="1"/>
        <n v="7.5399999999999991" u="1"/>
        <n v="1.25" u="1"/>
        <n v="1.875" u="1"/>
        <n v="5.6649999999999991" u="1"/>
        <n v="7.1099999999999994" u="1"/>
        <n v="5.54" u="1"/>
        <n v="7.2074999999999996" u="1"/>
        <n v="4.9149999999999991" u="1"/>
        <n v="7.9433333333333325" u="1"/>
        <n v="5.9574999999999996" u="1"/>
        <n v="4.29" u="1"/>
        <n v="8.7766666666666655" u="1"/>
        <n v="4.8866666666666667" u="1"/>
        <n v="0.83250000000000002" u="1"/>
        <n v="4.6100000000000003" u="1"/>
        <n v="6.5824999999999996" u="1"/>
        <n v="6.33" u="1"/>
        <n v="2.415" u="1"/>
        <n v="7.7766666666666664" u="1"/>
        <n v="7.5533333333333319" u="1"/>
        <n v="4.915" u="1"/>
        <n v="5.04" u="1"/>
        <n v="5.5533333333333337" u="1"/>
        <n v="4.0533333333333337" u="1"/>
        <n v="4.0824999999999996" u="1"/>
        <n v="6.5533333333333319" u="1"/>
        <n v="4.166666666666667" u="1"/>
        <n v="5.3324999999999996" u="1"/>
        <n v="3.61" u="1"/>
        <n v="2.0825" u="1"/>
        <n v="3.665" u="1"/>
        <n v="6.72" u="1"/>
        <n v="4.72" u="1"/>
        <n v="2.9433333333333334" u="1"/>
        <n v="1.5825" u="1"/>
      </sharedItems>
    </cacheField>
    <cacheField name="Index10" numFmtId="0">
      <sharedItems containsMixedTypes="1" containsNumber="1" minValue="0" maxValue="10" count="28">
        <n v="10"/>
        <n v="4.165"/>
        <n v="3.33"/>
        <n v="5.415"/>
        <s v=""/>
        <n v="8.3350000000000009"/>
        <n v="1.665"/>
        <n v="7.5"/>
        <n v="8.75"/>
        <n v="5.835"/>
        <n v="6.67"/>
        <n v="7.085"/>
        <n v="0"/>
        <n v="2.915"/>
        <n v="4.585"/>
        <n v="1.25"/>
        <n v="3.75"/>
        <n v="6.25"/>
        <n v="2.5"/>
        <n v="3.335"/>
        <n v="5"/>
        <n v="6.665"/>
        <n v="6.915" u="1"/>
        <n v="5.665" u="1"/>
        <n v="4.415" u="1"/>
        <n v="6.33" u="1"/>
        <n v="3.165" u="1"/>
        <n v="8.1649999999999991" u="1"/>
      </sharedItems>
    </cacheField>
    <cacheField name="Index11" numFmtId="0">
      <sharedItems containsMixedTypes="1" containsNumber="1" minValue="0" maxValue="10" count="16">
        <n v="10"/>
        <n v="5"/>
        <s v=""/>
        <n v="6.67"/>
        <n v="3.33"/>
        <n v="6.665"/>
        <n v="8.3350000000000009"/>
        <n v="3.335"/>
        <n v="0"/>
        <n v="1.665"/>
        <n v="4.83" u="1"/>
        <n v="8.1649999999999991" u="1"/>
        <n v="6.33" u="1"/>
        <n v="3.165" u="1"/>
        <n v="2.5" u="1"/>
        <n v="7.5" u="1"/>
      </sharedItems>
    </cacheField>
  </cacheFields>
  <extLst>
    <ext xmlns:x14="http://schemas.microsoft.com/office/spreadsheetml/2009/9/main" uri="{725AE2AE-9491-48be-B2B4-4EB974FC3084}">
      <x14:pivotCacheDefinition pivotCacheId="95756486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44.618776388888" createdVersion="6" refreshedVersion="8" minRefreshableVersion="3" recordCount="1065" xr:uid="{79909C3D-FFBB-4AF1-BD3C-688C18EF1AF8}">
  <cacheSource type="worksheet">
    <worksheetSource name="Tabell1"/>
  </cacheSource>
  <cacheFields count="50">
    <cacheField name="År" numFmtId="0">
      <sharedItems containsSemiMixedTypes="0" containsString="0" containsNumber="1" containsInteger="1" minValue="2023" maxValue="2024" count="2">
        <n v="2024"/>
        <n v="2023" u="1"/>
      </sharedItems>
    </cacheField>
    <cacheField name="Utförare" numFmtId="0">
      <sharedItems containsBlank="1" count="3">
        <s v="Fristående"/>
        <s v="Kommunal"/>
        <m u="1"/>
      </sharedItems>
    </cacheField>
    <cacheField name="Resultatenhet" numFmtId="0">
      <sharedItems containsBlank="1" count="20">
        <s v="Västerås Citygymnasium"/>
        <s v="Kopparlundsgymnasiet"/>
        <s v="Kunskapsgymnasiet Västerås"/>
        <s v="Mälardalens Ridgymnasium"/>
        <s v="Widénska gymnasiet"/>
        <s v="Carlforsska gymnasiet"/>
        <s v="Hahrska gymnasiet"/>
        <s v="Tranellska gymnasiet"/>
        <s v="Edströmska gymnasiet"/>
        <s v="Rudbeckianska gymnasiet"/>
        <s v="Skultuna gymnasieenhet"/>
        <s v="Skultunas gymnasieenhet" u="1"/>
        <m u="1"/>
        <s v="Tranellska" u="1"/>
        <s v="Carlforska gymnasiet" u="1"/>
        <s v="Tillbergaskolan" u="1"/>
        <s v="Fridnässkolan" u="1"/>
        <s v="Rudbeckianska" u="1"/>
        <s v="Irstaskolan" u="1"/>
        <s v="Harska" u="1"/>
      </sharedItems>
    </cacheField>
    <cacheField name="Årskurs" numFmtId="0">
      <sharedItems containsSemiMixedTypes="0" containsString="0" containsNumber="1" containsInteger="1" minValue="1" maxValue="5" count="4">
        <n v="2"/>
        <n v="1" u="1"/>
        <n v="3" u="1"/>
        <n v="5" u="1"/>
      </sharedItems>
    </cacheField>
    <cacheField name="Program" numFmtId="0">
      <sharedItems containsBlank="1" count="33">
        <s v="Barn- och fritidsprogrammet"/>
        <s v="Vård- och omsorgsprogrammet"/>
        <s v="Samhällsvetenskapsprogrammet"/>
        <s v="Estetiska programmet"/>
        <s v="Naturvetenskapsprogrammet"/>
        <s v="Teknikprogrammet"/>
        <s v="Naturbruksprogrammet - hästhållning"/>
        <s v="Introduktionsprogram - naturbruk - häst"/>
        <s v="Ekonomiprogrammet"/>
        <s v="Industriteknikprogrammet"/>
        <s v="Hotell- och turismprogrammet"/>
        <s v="El- och energiprogrammet"/>
        <s v="Bygg- och anläggningsprogrammet"/>
        <s v="Restaurang- och livsmedelsprogrammet"/>
        <s v="Introduktionsprogrammet,  yrkesintroduktion restaurang- och livsmedel"/>
        <s v="Fordons- och transportprogrammet"/>
        <s v="Introduktionsprogrammet, individuellt alternativ"/>
        <s v="Introduktionsprogrammet, yrkesintroduktion fordons- och transport"/>
        <s v="International Baccalaureate"/>
        <s v="Fordons- och transportprogrammet, Lärling"/>
        <s v="Handel- och administrationsprogrammet/Försäljning och service"/>
        <s v="Introduktionsprogrammet, yrkesintroduktion VVS- och fastighet"/>
        <s v="Ventilations- och fastighetsprogrammet"/>
        <s v="Introduktionsprogrammet, yrkesintroduktion bygg- och anläggning"/>
        <s v="Humanistiska programmet"/>
        <s v="Introduktionsprogrammet, språkintroduktion"/>
        <m u="1"/>
        <s v="Introduktionsprogrammet, yrkesintroduktion handel- och administration/försäljning och service" u="1"/>
        <s v="Introduktionsprogrammet, yrkesintroduktion industritekniska " u="1"/>
        <s v="Flygteknikprogrammet" u="1"/>
        <s v="Hantverksprogrammet" u="1"/>
        <s v="bygg" u="1"/>
        <s v="trä" u="1"/>
      </sharedItems>
    </cacheField>
    <cacheField name="Klass" numFmtId="0">
      <sharedItems containsMixedTypes="1" containsNumber="1" containsInteger="1" minValue="1" maxValue="22" count="61">
        <s v="Bf22"/>
        <s v="Vo22"/>
        <n v="22"/>
        <s v="KG22"/>
        <s v="klass 22"/>
        <s v="Sa22"/>
        <s v="Na22"/>
        <s v="Sa 22"/>
        <s v="VRG22"/>
        <s v="Vrg 22"/>
        <s v="Na 22"/>
        <s v="EK22"/>
        <s v="NA22A"/>
        <s v="ES22b"/>
        <s v="IN22"/>
        <s v="HT22"/>
        <s v="EE22b"/>
        <s v="EE22a"/>
        <s v="BA22MA"/>
        <s v="BA22MU"/>
        <s v="BA22aTR"/>
        <s v="RL22a"/>
        <s v="FL22"/>
        <s v="IMY22"/>
        <s v="IMS22"/>
        <s v="FP22"/>
        <s v="RL22b"/>
        <s v="HU22"/>
        <s v="SA22A"/>
        <s v="IB22"/>
        <s v="BFY22"/>
        <s v="EK22s"/>
        <s v="ES22a"/>
        <s v="ES22c"/>
        <s v="FT22ab"/>
        <s v="TE22A"/>
        <s v="FK22"/>
        <s v="FX22"/>
        <s v="RL22c"/>
        <s v="SA22D"/>
        <s v="FT22cd"/>
        <s v="NA22B"/>
        <s v="SA22AST"/>
        <s v="NA22C"/>
        <s v="EK22c"/>
        <s v="EK22b"/>
        <s v="FS22"/>
        <s v="SA22B"/>
        <s v="VF22"/>
        <s v="TE22B"/>
        <s v="BA22bTR"/>
        <s v="WE22"/>
        <s v="BAA22"/>
        <s v="IMA22"/>
        <s v="EK22a"/>
        <s v="ES22d"/>
        <s v="SA22C"/>
        <s v="SA22E"/>
        <n v="3" u="1"/>
        <n v="1" u="1"/>
        <n v="5" u="1"/>
      </sharedItems>
    </cacheField>
    <cacheField name="Kön" numFmtId="0">
      <sharedItems containsBlank="1" count="8">
        <s v="Man"/>
        <s v="Kvinna"/>
        <s v="Vill inte ange"/>
        <s v="Har annan könsidentitet"/>
        <m u="1"/>
        <s v="Annat/vill inte svara" u="1"/>
        <s v="Flicka" u="1"/>
        <s v="Pojke" u="1"/>
      </sharedItems>
    </cacheField>
    <cacheField name="F1" numFmtId="0">
      <sharedItems containsString="0" containsBlank="1" containsNumber="1" containsInteger="1" minValue="1" maxValue="5" count="6">
        <n v="1"/>
        <n v="5"/>
        <n v="3"/>
        <n v="2"/>
        <n v="4"/>
        <m/>
      </sharedItems>
    </cacheField>
    <cacheField name="F2" numFmtId="0">
      <sharedItems containsString="0" containsBlank="1" containsNumber="1" containsInteger="1" minValue="1" maxValue="5" count="6">
        <n v="1"/>
        <n v="4"/>
        <n v="2"/>
        <n v="3"/>
        <m/>
        <n v="5"/>
      </sharedItems>
    </cacheField>
    <cacheField name="F3" numFmtId="0">
      <sharedItems containsString="0" containsBlank="1" containsNumber="1" containsInteger="1" minValue="1" maxValue="5" count="6">
        <n v="1"/>
        <n v="4"/>
        <n v="2"/>
        <n v="3"/>
        <n v="5"/>
        <m/>
      </sharedItems>
    </cacheField>
    <cacheField name="F4" numFmtId="0">
      <sharedItems containsString="0" containsBlank="1" containsNumber="1" containsInteger="1" minValue="1" maxValue="5" count="6">
        <n v="1"/>
        <n v="4"/>
        <n v="2"/>
        <n v="3"/>
        <m/>
        <n v="5"/>
      </sharedItems>
    </cacheField>
    <cacheField name="F5" numFmtId="0">
      <sharedItems containsString="0" containsBlank="1" containsNumber="1" containsInteger="1" minValue="1" maxValue="6" count="7">
        <n v="1"/>
        <n v="3"/>
        <n v="2"/>
        <n v="4"/>
        <m/>
        <n v="5"/>
        <n v="6" u="1"/>
      </sharedItems>
    </cacheField>
    <cacheField name="F6" numFmtId="0">
      <sharedItems containsString="0" containsBlank="1" containsNumber="1" containsInteger="1" minValue="1" maxValue="6" count="7">
        <n v="1"/>
        <n v="6"/>
        <n v="3"/>
        <n v="2"/>
        <n v="4"/>
        <n v="5"/>
        <m/>
      </sharedItems>
    </cacheField>
    <cacheField name="F7" numFmtId="0">
      <sharedItems containsString="0" containsBlank="1" containsNumber="1" containsInteger="1" minValue="1" maxValue="6" count="7">
        <n v="1"/>
        <n v="6"/>
        <n v="3"/>
        <n v="4"/>
        <n v="2"/>
        <n v="5"/>
        <m/>
      </sharedItems>
    </cacheField>
    <cacheField name="F8" numFmtId="0">
      <sharedItems containsSemiMixedTypes="0" containsString="0" containsNumber="1" containsInteger="1" minValue="1" maxValue="6" count="6">
        <n v="1"/>
        <n v="4"/>
        <n v="2"/>
        <n v="3"/>
        <n v="5"/>
        <n v="6"/>
      </sharedItems>
    </cacheField>
    <cacheField name="F9" numFmtId="0">
      <sharedItems containsString="0" containsBlank="1" containsNumber="1" containsInteger="1" minValue="1" maxValue="6" count="7">
        <n v="1"/>
        <n v="5"/>
        <n v="2"/>
        <n v="3"/>
        <n v="4"/>
        <n v="6"/>
        <m/>
      </sharedItems>
    </cacheField>
    <cacheField name="F10" numFmtId="0">
      <sharedItems containsString="0" containsBlank="1" containsNumber="1" containsInteger="1" minValue="1" maxValue="5" count="6">
        <n v="1"/>
        <n v="5"/>
        <n v="2"/>
        <n v="3"/>
        <n v="4"/>
        <m/>
      </sharedItems>
    </cacheField>
    <cacheField name="F11" numFmtId="0">
      <sharedItems containsString="0" containsBlank="1" containsNumber="1" containsInteger="1" minValue="1" maxValue="6" count="7">
        <n v="1"/>
        <n v="4"/>
        <n v="2"/>
        <n v="3"/>
        <n v="5"/>
        <n v="6"/>
        <m/>
      </sharedItems>
    </cacheField>
    <cacheField name="F12" numFmtId="0">
      <sharedItems containsString="0" containsBlank="1" containsNumber="1" containsInteger="1" minValue="1" maxValue="5" count="6">
        <n v="1"/>
        <n v="2"/>
        <n v="5"/>
        <n v="3"/>
        <n v="4"/>
        <m/>
      </sharedItems>
    </cacheField>
    <cacheField name="F13" numFmtId="0">
      <sharedItems containsString="0" containsBlank="1" containsNumber="1" containsInteger="1" minValue="1" maxValue="5" count="6">
        <n v="1"/>
        <n v="4"/>
        <n v="3"/>
        <n v="2"/>
        <n v="5"/>
        <m/>
      </sharedItems>
    </cacheField>
    <cacheField name="F14" numFmtId="0">
      <sharedItems containsString="0" containsBlank="1" containsNumber="1" containsInteger="1" minValue="1" maxValue="5" count="6">
        <n v="1"/>
        <n v="2"/>
        <n v="5"/>
        <n v="3"/>
        <n v="4"/>
        <m/>
      </sharedItems>
    </cacheField>
    <cacheField name="F15" numFmtId="0">
      <sharedItems containsString="0" containsBlank="1" containsNumber="1" containsInteger="1" minValue="1" maxValue="6" count="7">
        <n v="1"/>
        <n v="3"/>
        <n v="2"/>
        <n v="6"/>
        <n v="4"/>
        <n v="5"/>
        <m/>
      </sharedItems>
    </cacheField>
    <cacheField name="F16" numFmtId="0">
      <sharedItems containsString="0" containsBlank="1" containsNumber="1" containsInteger="1" minValue="1" maxValue="5" count="6">
        <n v="1"/>
        <n v="3"/>
        <n v="2"/>
        <n v="5"/>
        <n v="4"/>
        <m/>
      </sharedItems>
    </cacheField>
    <cacheField name="F17" numFmtId="0">
      <sharedItems containsString="0" containsBlank="1" containsNumber="1" containsInteger="1" minValue="1" maxValue="5" count="6">
        <n v="2"/>
        <n v="3"/>
        <n v="4"/>
        <n v="5"/>
        <n v="1"/>
        <m/>
      </sharedItems>
    </cacheField>
    <cacheField name="F18" numFmtId="0">
      <sharedItems containsString="0" containsBlank="1" containsNumber="1" containsInteger="1" minValue="1" maxValue="5" count="6">
        <n v="2"/>
        <n v="3"/>
        <n v="5"/>
        <n v="4"/>
        <n v="1"/>
        <m/>
      </sharedItems>
    </cacheField>
    <cacheField name="F19" numFmtId="0">
      <sharedItems containsString="0" containsBlank="1" containsNumber="1" containsInteger="1" minValue="1" maxValue="5" count="6">
        <n v="1"/>
        <n v="3"/>
        <n v="5"/>
        <n v="2"/>
        <n v="4"/>
        <m/>
      </sharedItems>
    </cacheField>
    <cacheField name="F20" numFmtId="0">
      <sharedItems containsString="0" containsBlank="1" containsNumber="1" containsInteger="1" minValue="1" maxValue="6" count="7">
        <n v="2"/>
        <n v="3"/>
        <n v="1"/>
        <n v="6"/>
        <n v="4"/>
        <n v="5"/>
        <m/>
      </sharedItems>
    </cacheField>
    <cacheField name="F21" numFmtId="0">
      <sharedItems containsString="0" containsBlank="1" containsNumber="1" containsInteger="1" minValue="1" maxValue="6" count="7">
        <n v="3"/>
        <n v="1"/>
        <n v="4"/>
        <n v="6"/>
        <n v="2"/>
        <n v="5"/>
        <m/>
      </sharedItems>
    </cacheField>
    <cacheField name="F22" numFmtId="0">
      <sharedItems containsString="0" containsBlank="1" containsNumber="1" containsInteger="1" minValue="1" maxValue="6" count="7">
        <n v="2"/>
        <n v="1"/>
        <n v="6"/>
        <m/>
        <n v="3"/>
        <n v="5"/>
        <n v="4"/>
      </sharedItems>
    </cacheField>
    <cacheField name="F23" numFmtId="0">
      <sharedItems containsString="0" containsBlank="1" containsNumber="1" containsInteger="1" minValue="1" maxValue="6" count="7">
        <n v="3"/>
        <n v="1"/>
        <n v="2"/>
        <n v="6"/>
        <m/>
        <n v="5"/>
        <n v="4"/>
      </sharedItems>
    </cacheField>
    <cacheField name="F24" numFmtId="0">
      <sharedItems containsString="0" containsBlank="1" containsNumber="1" containsInteger="1" minValue="1" maxValue="5" count="6">
        <n v="1"/>
        <n v="3"/>
        <n v="2"/>
        <n v="5"/>
        <n v="4"/>
        <m/>
      </sharedItems>
    </cacheField>
    <cacheField name="F25" numFmtId="0">
      <sharedItems containsString="0" containsBlank="1" containsNumber="1" containsInteger="1" minValue="1" maxValue="5" count="6">
        <n v="1"/>
        <n v="4"/>
        <n v="3"/>
        <n v="2"/>
        <n v="5"/>
        <m/>
      </sharedItems>
    </cacheField>
    <cacheField name="F26" numFmtId="0">
      <sharedItems containsString="0" containsBlank="1" containsNumber="1" containsInteger="1" minValue="1" maxValue="5" count="6">
        <n v="1"/>
        <n v="3"/>
        <n v="5"/>
        <n v="2"/>
        <n v="4"/>
        <m/>
      </sharedItems>
    </cacheField>
    <cacheField name="F27" numFmtId="0">
      <sharedItems containsString="0" containsBlank="1" containsNumber="1" containsInteger="1" minValue="1" maxValue="6" count="7">
        <n v="1"/>
        <n v="3"/>
        <n v="6"/>
        <n v="2"/>
        <n v="5"/>
        <n v="4"/>
        <m/>
      </sharedItems>
    </cacheField>
    <cacheField name="F28" numFmtId="0">
      <sharedItems containsString="0" containsBlank="1" containsNumber="1" containsInteger="1" minValue="1" maxValue="5" count="6">
        <n v="1"/>
        <n v="2"/>
        <n v="5"/>
        <n v="3"/>
        <n v="4"/>
        <m/>
      </sharedItems>
    </cacheField>
    <cacheField name="F29" numFmtId="0">
      <sharedItems containsString="0" containsBlank="1" containsNumber="1" containsInteger="1" minValue="1" maxValue="5" count="6">
        <n v="1"/>
        <n v="3"/>
        <n v="5"/>
        <n v="2"/>
        <n v="4"/>
        <m/>
      </sharedItems>
    </cacheField>
    <cacheField name="F30" numFmtId="0">
      <sharedItems containsString="0" containsBlank="1" containsNumber="1" containsInteger="1" minValue="1" maxValue="5" count="6">
        <n v="2"/>
        <n v="3"/>
        <n v="5"/>
        <n v="1"/>
        <n v="4"/>
        <m/>
      </sharedItems>
    </cacheField>
    <cacheField name="F31" numFmtId="0">
      <sharedItems containsString="0" containsBlank="1" containsNumber="1" containsInteger="1" minValue="1" maxValue="5" count="6">
        <n v="2"/>
        <n v="1"/>
        <m/>
        <n v="3" u="1"/>
        <n v="4" u="1"/>
        <n v="5" u="1"/>
      </sharedItems>
    </cacheField>
    <cacheField name="F32" numFmtId="0">
      <sharedItems containsString="0" containsBlank="1" containsNumber="1" containsInteger="1" minValue="1" maxValue="5" count="6">
        <m/>
        <n v="2"/>
        <n v="3"/>
        <n v="1"/>
        <n v="4"/>
        <n v="5"/>
      </sharedItems>
    </cacheField>
    <cacheField name="F33" numFmtId="0">
      <sharedItems containsString="0" containsBlank="1" containsNumber="1" containsInteger="1" minValue="1" maxValue="5" count="6">
        <m/>
        <n v="2"/>
        <n v="3"/>
        <n v="4"/>
        <n v="1"/>
        <n v="5"/>
      </sharedItems>
    </cacheField>
    <cacheField name="F34" numFmtId="0">
      <sharedItems containsString="0" containsBlank="1" containsNumber="1" containsInteger="1" minValue="1" maxValue="5" count="6">
        <m/>
        <n v="1"/>
        <n v="2"/>
        <n v="5"/>
        <n v="3"/>
        <n v="4"/>
      </sharedItems>
    </cacheField>
    <cacheField name="F35" numFmtId="0">
      <sharedItems containsString="0" containsBlank="1" containsNumber="1" containsInteger="1" minValue="1" maxValue="5" count="6">
        <m/>
        <n v="1"/>
        <n v="2"/>
        <n v="5"/>
        <n v="4"/>
        <n v="3"/>
      </sharedItems>
    </cacheField>
    <cacheField name="F36" numFmtId="0">
      <sharedItems containsString="0" containsBlank="1" containsNumber="1" containsInteger="1" minValue="1" maxValue="5" count="6">
        <n v="1"/>
        <m/>
        <n v="5"/>
        <n v="2"/>
        <n v="3"/>
        <n v="4"/>
      </sharedItems>
    </cacheField>
    <cacheField name="F37" numFmtId="0">
      <sharedItems containsString="0" containsBlank="1" containsNumber="1" containsInteger="1" minValue="1" maxValue="5" count="6">
        <n v="1"/>
        <n v="2"/>
        <n v="4"/>
        <n v="3"/>
        <m/>
        <n v="5" u="1"/>
      </sharedItems>
    </cacheField>
    <cacheField name="F38" numFmtId="0">
      <sharedItems containsString="0" containsBlank="1" containsNumber="1" containsInteger="1" minValue="1" maxValue="5" count="6">
        <n v="1"/>
        <n v="2"/>
        <m/>
        <n v="3" u="1"/>
        <n v="4" u="1"/>
        <n v="5" u="1"/>
      </sharedItems>
    </cacheField>
    <cacheField name="F39" numFmtId="0">
      <sharedItems containsString="0" containsBlank="1" containsNumber="1" containsInteger="1" minValue="1" maxValue="5" count="6">
        <n v="1"/>
        <n v="2"/>
        <n v="3"/>
        <m/>
        <n v="4" u="1"/>
        <n v="5" u="1"/>
      </sharedItems>
    </cacheField>
    <cacheField name="F40" numFmtId="0">
      <sharedItems containsString="0" containsBlank="1" containsNumber="1" containsInteger="1" minValue="1" maxValue="5" count="6">
        <n v="1"/>
        <n v="2"/>
        <n v="3"/>
        <n v="4"/>
        <n v="5"/>
        <m/>
      </sharedItems>
    </cacheField>
    <cacheField name="F41" numFmtId="0">
      <sharedItems containsNonDate="0" containsString="0" containsBlank="1" containsNumber="1" containsInteger="1" minValue="1" maxValue="5" count="6">
        <m/>
        <n v="3" u="1"/>
        <n v="4" u="1"/>
        <n v="2" u="1"/>
        <n v="1" u="1"/>
        <n v="5" u="1"/>
      </sharedItems>
    </cacheField>
    <cacheField name="F42" numFmtId="0">
      <sharedItems containsNonDate="0" containsString="0" containsBlank="1" containsNumber="1" containsInteger="1" minValue="1" maxValue="5" count="6">
        <m/>
        <n v="3" u="1"/>
        <n v="4" u="1"/>
        <n v="2" u="1"/>
        <n v="1" u="1"/>
        <n v="5" u="1"/>
      </sharedItems>
    </cacheField>
    <cacheField name="F43" numFmtId="0">
      <sharedItems containsNonDate="0" containsString="0" containsBlank="1" containsNumber="1" containsInteger="1" minValue="1" maxValue="5" count="6">
        <m/>
        <n v="3" u="1"/>
        <n v="4" u="1"/>
        <n v="2" u="1"/>
        <n v="1" u="1"/>
        <n v="5" u="1"/>
      </sharedItems>
    </cacheField>
  </cacheFields>
  <extLst>
    <ext xmlns:x14="http://schemas.microsoft.com/office/spreadsheetml/2009/9/main" uri="{725AE2AE-9491-48be-B2B4-4EB974FC3084}">
      <x14:pivotCacheDefinition pivotCacheId="133312652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5">
  <r>
    <x v="0"/>
    <x v="0"/>
    <x v="0"/>
    <n v="2"/>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x v="0"/>
    <x v="0"/>
    <n v="2"/>
    <x v="1"/>
    <x v="1"/>
    <x v="1"/>
    <x v="1"/>
    <x v="1"/>
    <x v="1"/>
    <x v="1"/>
    <x v="1"/>
    <x v="1"/>
    <x v="1"/>
    <x v="1"/>
    <x v="1"/>
    <x v="1"/>
    <x v="1"/>
    <x v="1"/>
    <x v="1"/>
    <x v="1"/>
    <x v="1"/>
    <x v="1"/>
    <x v="1"/>
    <x v="1"/>
    <x v="1"/>
    <x v="1"/>
    <x v="0"/>
    <x v="1"/>
    <x v="1"/>
    <x v="1"/>
    <x v="1"/>
    <x v="1"/>
    <x v="1"/>
    <x v="1"/>
    <x v="1"/>
    <x v="1"/>
    <x v="1"/>
    <x v="1"/>
    <x v="1"/>
    <x v="1"/>
    <x v="1"/>
    <x v="1"/>
    <x v="1"/>
    <x v="0"/>
    <x v="1"/>
    <x v="1"/>
    <x v="0"/>
    <x v="0"/>
    <x v="0"/>
    <x v="1"/>
    <x v="1"/>
    <x v="1"/>
    <x v="1"/>
    <x v="1"/>
    <x v="1"/>
    <x v="1"/>
    <x v="1"/>
    <x v="1"/>
    <x v="1"/>
    <x v="1"/>
  </r>
  <r>
    <x v="0"/>
    <x v="0"/>
    <x v="0"/>
    <n v="2"/>
    <x v="1"/>
    <x v="1"/>
    <x v="1"/>
    <x v="0"/>
    <x v="2"/>
    <x v="2"/>
    <x v="2"/>
    <x v="2"/>
    <x v="2"/>
    <x v="2"/>
    <x v="2"/>
    <x v="0"/>
    <x v="2"/>
    <x v="2"/>
    <x v="1"/>
    <x v="2"/>
    <x v="1"/>
    <x v="2"/>
    <x v="2"/>
    <x v="0"/>
    <x v="2"/>
    <x v="2"/>
    <x v="2"/>
    <x v="1"/>
    <x v="1"/>
    <x v="1"/>
    <x v="2"/>
    <x v="0"/>
    <x v="1"/>
    <x v="2"/>
    <x v="2"/>
    <x v="2"/>
    <x v="0"/>
    <x v="0"/>
    <x v="0"/>
    <x v="0"/>
    <x v="0"/>
    <x v="0"/>
    <x v="0"/>
    <x v="0"/>
    <x v="1"/>
    <x v="0"/>
    <x v="0"/>
    <x v="0"/>
    <x v="0"/>
    <x v="0"/>
    <x v="2"/>
    <x v="2"/>
    <x v="2"/>
    <x v="2"/>
    <x v="2"/>
    <x v="2"/>
    <x v="2"/>
    <x v="2"/>
    <x v="2"/>
    <x v="2"/>
    <x v="2"/>
  </r>
  <r>
    <x v="0"/>
    <x v="0"/>
    <x v="0"/>
    <n v="2"/>
    <x v="1"/>
    <x v="1"/>
    <x v="1"/>
    <x v="2"/>
    <x v="3"/>
    <x v="2"/>
    <x v="2"/>
    <x v="1"/>
    <x v="2"/>
    <x v="2"/>
    <x v="2"/>
    <x v="2"/>
    <x v="3"/>
    <x v="3"/>
    <x v="1"/>
    <x v="0"/>
    <x v="1"/>
    <x v="0"/>
    <x v="1"/>
    <x v="1"/>
    <x v="0"/>
    <x v="3"/>
    <x v="1"/>
    <x v="2"/>
    <x v="1"/>
    <x v="1"/>
    <x v="1"/>
    <x v="2"/>
    <x v="1"/>
    <x v="1"/>
    <x v="1"/>
    <x v="2"/>
    <x v="1"/>
    <x v="0"/>
    <x v="0"/>
    <x v="0"/>
    <x v="0"/>
    <x v="0"/>
    <x v="1"/>
    <x v="1"/>
    <x v="1"/>
    <x v="2"/>
    <x v="2"/>
    <x v="0"/>
    <x v="0"/>
    <x v="0"/>
    <x v="3"/>
    <x v="3"/>
    <x v="3"/>
    <x v="3"/>
    <x v="3"/>
    <x v="1"/>
    <x v="3"/>
    <x v="3"/>
    <x v="3"/>
    <x v="1"/>
    <x v="3"/>
  </r>
  <r>
    <x v="0"/>
    <x v="0"/>
    <x v="0"/>
    <n v="2"/>
    <x v="1"/>
    <x v="1"/>
    <x v="1"/>
    <x v="2"/>
    <x v="3"/>
    <x v="1"/>
    <x v="3"/>
    <x v="1"/>
    <x v="2"/>
    <x v="2"/>
    <x v="3"/>
    <x v="2"/>
    <x v="3"/>
    <x v="4"/>
    <x v="1"/>
    <x v="3"/>
    <x v="1"/>
    <x v="2"/>
    <x v="2"/>
    <x v="0"/>
    <x v="0"/>
    <x v="3"/>
    <x v="2"/>
    <x v="1"/>
    <x v="1"/>
    <x v="2"/>
    <x v="2"/>
    <x v="3"/>
    <x v="1"/>
    <x v="1"/>
    <x v="1"/>
    <x v="3"/>
    <x v="1"/>
    <x v="0"/>
    <x v="0"/>
    <x v="0"/>
    <x v="0"/>
    <x v="0"/>
    <x v="2"/>
    <x v="1"/>
    <x v="1"/>
    <x v="2"/>
    <x v="3"/>
    <x v="0"/>
    <x v="0"/>
    <x v="0"/>
    <x v="4"/>
    <x v="4"/>
    <x v="4"/>
    <x v="4"/>
    <x v="2"/>
    <x v="2"/>
    <x v="3"/>
    <x v="2"/>
    <x v="4"/>
    <x v="1"/>
    <x v="3"/>
  </r>
  <r>
    <x v="0"/>
    <x v="0"/>
    <x v="0"/>
    <n v="2"/>
    <x v="1"/>
    <x v="1"/>
    <x v="1"/>
    <x v="2"/>
    <x v="2"/>
    <x v="1"/>
    <x v="3"/>
    <x v="2"/>
    <x v="3"/>
    <x v="3"/>
    <x v="3"/>
    <x v="0"/>
    <x v="3"/>
    <x v="2"/>
    <x v="1"/>
    <x v="0"/>
    <x v="0"/>
    <x v="1"/>
    <x v="2"/>
    <x v="2"/>
    <x v="0"/>
    <x v="0"/>
    <x v="2"/>
    <x v="1"/>
    <x v="1"/>
    <x v="1"/>
    <x v="2"/>
    <x v="0"/>
    <x v="1"/>
    <x v="3"/>
    <x v="3"/>
    <x v="1"/>
    <x v="0"/>
    <x v="0"/>
    <x v="0"/>
    <x v="0"/>
    <x v="0"/>
    <x v="0"/>
    <x v="2"/>
    <x v="2"/>
    <x v="1"/>
    <x v="2"/>
    <x v="0"/>
    <x v="0"/>
    <x v="0"/>
    <x v="0"/>
    <x v="5"/>
    <x v="3"/>
    <x v="5"/>
    <x v="3"/>
    <x v="4"/>
    <x v="3"/>
    <x v="0"/>
    <x v="2"/>
    <x v="2"/>
    <x v="3"/>
    <x v="4"/>
  </r>
  <r>
    <x v="0"/>
    <x v="0"/>
    <x v="0"/>
    <n v="2"/>
    <x v="1"/>
    <x v="1"/>
    <x v="0"/>
    <x v="2"/>
    <x v="2"/>
    <x v="0"/>
    <x v="0"/>
    <x v="0"/>
    <x v="3"/>
    <x v="0"/>
    <x v="0"/>
    <x v="0"/>
    <x v="3"/>
    <x v="4"/>
    <x v="2"/>
    <x v="4"/>
    <x v="2"/>
    <x v="3"/>
    <x v="3"/>
    <x v="3"/>
    <x v="2"/>
    <x v="2"/>
    <x v="3"/>
    <x v="3"/>
    <x v="2"/>
    <x v="3"/>
    <x v="3"/>
    <x v="4"/>
    <x v="2"/>
    <x v="2"/>
    <x v="2"/>
    <x v="2"/>
    <x v="2"/>
    <x v="0"/>
    <x v="0"/>
    <x v="0"/>
    <x v="0"/>
    <x v="0"/>
    <x v="0"/>
    <x v="0"/>
    <x v="1"/>
    <x v="1"/>
    <x v="0"/>
    <x v="0"/>
    <x v="0"/>
    <x v="0"/>
    <x v="6"/>
    <x v="5"/>
    <x v="3"/>
    <x v="5"/>
    <x v="5"/>
    <x v="4"/>
    <x v="2"/>
    <x v="4"/>
    <x v="5"/>
    <x v="4"/>
    <x v="2"/>
  </r>
  <r>
    <x v="0"/>
    <x v="0"/>
    <x v="0"/>
    <n v="2"/>
    <x v="1"/>
    <x v="1"/>
    <x v="1"/>
    <x v="0"/>
    <x v="0"/>
    <x v="0"/>
    <x v="3"/>
    <x v="2"/>
    <x v="3"/>
    <x v="0"/>
    <x v="2"/>
    <x v="0"/>
    <x v="0"/>
    <x v="3"/>
    <x v="3"/>
    <x v="3"/>
    <x v="0"/>
    <x v="3"/>
    <x v="2"/>
    <x v="0"/>
    <x v="0"/>
    <x v="0"/>
    <x v="0"/>
    <x v="1"/>
    <x v="1"/>
    <x v="1"/>
    <x v="2"/>
    <x v="0"/>
    <x v="3"/>
    <x v="0"/>
    <x v="0"/>
    <x v="0"/>
    <x v="3"/>
    <x v="0"/>
    <x v="0"/>
    <x v="0"/>
    <x v="0"/>
    <x v="0"/>
    <x v="1"/>
    <x v="1"/>
    <x v="1"/>
    <x v="1"/>
    <x v="1"/>
    <x v="0"/>
    <x v="0"/>
    <x v="0"/>
    <x v="0"/>
    <x v="6"/>
    <x v="6"/>
    <x v="2"/>
    <x v="0"/>
    <x v="2"/>
    <x v="0"/>
    <x v="5"/>
    <x v="2"/>
    <x v="5"/>
    <x v="0"/>
  </r>
  <r>
    <x v="0"/>
    <x v="0"/>
    <x v="1"/>
    <n v="2"/>
    <x v="2"/>
    <x v="2"/>
    <x v="0"/>
    <x v="3"/>
    <x v="3"/>
    <x v="1"/>
    <x v="1"/>
    <x v="2"/>
    <x v="4"/>
    <x v="0"/>
    <x v="2"/>
    <x v="3"/>
    <x v="2"/>
    <x v="1"/>
    <x v="1"/>
    <x v="2"/>
    <x v="3"/>
    <x v="1"/>
    <x v="0"/>
    <x v="4"/>
    <x v="3"/>
    <x v="2"/>
    <x v="2"/>
    <x v="4"/>
    <x v="1"/>
    <x v="1"/>
    <x v="0"/>
    <x v="0"/>
    <x v="2"/>
    <x v="2"/>
    <x v="2"/>
    <x v="2"/>
    <x v="0"/>
    <x v="0"/>
    <x v="0"/>
    <x v="0"/>
    <x v="0"/>
    <x v="0"/>
    <x v="0"/>
    <x v="1"/>
    <x v="1"/>
    <x v="2"/>
    <x v="0"/>
    <x v="0"/>
    <x v="0"/>
    <x v="0"/>
    <x v="5"/>
    <x v="7"/>
    <x v="7"/>
    <x v="2"/>
    <x v="6"/>
    <x v="5"/>
    <x v="4"/>
    <x v="5"/>
    <x v="6"/>
    <x v="4"/>
    <x v="2"/>
  </r>
  <r>
    <x v="0"/>
    <x v="0"/>
    <x v="1"/>
    <n v="2"/>
    <x v="3"/>
    <x v="3"/>
    <x v="1"/>
    <x v="2"/>
    <x v="3"/>
    <x v="0"/>
    <x v="1"/>
    <x v="3"/>
    <x v="4"/>
    <x v="0"/>
    <x v="3"/>
    <x v="4"/>
    <x v="3"/>
    <x v="4"/>
    <x v="3"/>
    <x v="3"/>
    <x v="3"/>
    <x v="1"/>
    <x v="2"/>
    <x v="2"/>
    <x v="1"/>
    <x v="0"/>
    <x v="1"/>
    <x v="0"/>
    <x v="1"/>
    <x v="2"/>
    <x v="2"/>
    <x v="0"/>
    <x v="1"/>
    <x v="4"/>
    <x v="2"/>
    <x v="1"/>
    <x v="3"/>
    <x v="0"/>
    <x v="0"/>
    <x v="0"/>
    <x v="0"/>
    <x v="0"/>
    <x v="3"/>
    <x v="1"/>
    <x v="0"/>
    <x v="2"/>
    <x v="2"/>
    <x v="0"/>
    <x v="0"/>
    <x v="0"/>
    <x v="7"/>
    <x v="8"/>
    <x v="8"/>
    <x v="2"/>
    <x v="6"/>
    <x v="3"/>
    <x v="5"/>
    <x v="1"/>
    <x v="7"/>
    <x v="6"/>
    <x v="4"/>
  </r>
  <r>
    <x v="0"/>
    <x v="0"/>
    <x v="1"/>
    <n v="2"/>
    <x v="3"/>
    <x v="2"/>
    <x v="0"/>
    <x v="2"/>
    <x v="3"/>
    <x v="1"/>
    <x v="1"/>
    <x v="3"/>
    <x v="5"/>
    <x v="0"/>
    <x v="3"/>
    <x v="4"/>
    <x v="4"/>
    <x v="1"/>
    <x v="3"/>
    <x v="0"/>
    <x v="1"/>
    <x v="1"/>
    <x v="0"/>
    <x v="4"/>
    <x v="1"/>
    <x v="1"/>
    <x v="2"/>
    <x v="4"/>
    <x v="1"/>
    <x v="3"/>
    <x v="4"/>
    <x v="1"/>
    <x v="0"/>
    <x v="1"/>
    <x v="2"/>
    <x v="2"/>
    <x v="1"/>
    <x v="1"/>
    <x v="2"/>
    <x v="2"/>
    <x v="2"/>
    <x v="1"/>
    <x v="1"/>
    <x v="1"/>
    <x v="0"/>
    <x v="1"/>
    <x v="2"/>
    <x v="0"/>
    <x v="0"/>
    <x v="0"/>
    <x v="4"/>
    <x v="9"/>
    <x v="9"/>
    <x v="6"/>
    <x v="1"/>
    <x v="5"/>
    <x v="1"/>
    <x v="5"/>
    <x v="8"/>
    <x v="7"/>
    <x v="2"/>
  </r>
  <r>
    <x v="0"/>
    <x v="0"/>
    <x v="1"/>
    <n v="2"/>
    <x v="3"/>
    <x v="4"/>
    <x v="1"/>
    <x v="2"/>
    <x v="3"/>
    <x v="2"/>
    <x v="3"/>
    <x v="2"/>
    <x v="4"/>
    <x v="0"/>
    <x v="2"/>
    <x v="2"/>
    <x v="3"/>
    <x v="4"/>
    <x v="3"/>
    <x v="3"/>
    <x v="4"/>
    <x v="2"/>
    <x v="2"/>
    <x v="0"/>
    <x v="1"/>
    <x v="1"/>
    <x v="0"/>
    <x v="4"/>
    <x v="0"/>
    <x v="2"/>
    <x v="1"/>
    <x v="2"/>
    <x v="1"/>
    <x v="1"/>
    <x v="3"/>
    <x v="1"/>
    <x v="1"/>
    <x v="1"/>
    <x v="1"/>
    <x v="1"/>
    <x v="0"/>
    <x v="2"/>
    <x v="1"/>
    <x v="1"/>
    <x v="1"/>
    <x v="1"/>
    <x v="1"/>
    <x v="0"/>
    <x v="0"/>
    <x v="0"/>
    <x v="3"/>
    <x v="10"/>
    <x v="10"/>
    <x v="2"/>
    <x v="7"/>
    <x v="2"/>
    <x v="1"/>
    <x v="6"/>
    <x v="9"/>
    <x v="1"/>
    <x v="4"/>
  </r>
  <r>
    <x v="0"/>
    <x v="0"/>
    <x v="1"/>
    <n v="2"/>
    <x v="2"/>
    <x v="2"/>
    <x v="0"/>
    <x v="2"/>
    <x v="3"/>
    <x v="2"/>
    <x v="3"/>
    <x v="1"/>
    <x v="4"/>
    <x v="4"/>
    <x v="2"/>
    <x v="2"/>
    <x v="3"/>
    <x v="4"/>
    <x v="3"/>
    <x v="2"/>
    <x v="3"/>
    <x v="2"/>
    <x v="2"/>
    <x v="0"/>
    <x v="1"/>
    <x v="3"/>
    <x v="1"/>
    <x v="0"/>
    <x v="0"/>
    <x v="2"/>
    <x v="2"/>
    <x v="3"/>
    <x v="1"/>
    <x v="3"/>
    <x v="3"/>
    <x v="3"/>
    <x v="1"/>
    <x v="0"/>
    <x v="0"/>
    <x v="0"/>
    <x v="0"/>
    <x v="0"/>
    <x v="3"/>
    <x v="0"/>
    <x v="2"/>
    <x v="1"/>
    <x v="2"/>
    <x v="0"/>
    <x v="0"/>
    <x v="0"/>
    <x v="3"/>
    <x v="4"/>
    <x v="10"/>
    <x v="7"/>
    <x v="8"/>
    <x v="2"/>
    <x v="6"/>
    <x v="1"/>
    <x v="10"/>
    <x v="3"/>
    <x v="1"/>
  </r>
  <r>
    <x v="0"/>
    <x v="0"/>
    <x v="1"/>
    <n v="2"/>
    <x v="2"/>
    <x v="2"/>
    <x v="0"/>
    <x v="2"/>
    <x v="3"/>
    <x v="3"/>
    <x v="3"/>
    <x v="2"/>
    <x v="4"/>
    <x v="2"/>
    <x v="1"/>
    <x v="2"/>
    <x v="0"/>
    <x v="3"/>
    <x v="3"/>
    <x v="3"/>
    <x v="0"/>
    <x v="0"/>
    <x v="0"/>
    <x v="0"/>
    <x v="1"/>
    <x v="1"/>
    <x v="0"/>
    <x v="4"/>
    <x v="1"/>
    <x v="1"/>
    <x v="2"/>
    <x v="0"/>
    <x v="0"/>
    <x v="3"/>
    <x v="0"/>
    <x v="1"/>
    <x v="0"/>
    <x v="1"/>
    <x v="3"/>
    <x v="3"/>
    <x v="1"/>
    <x v="1"/>
    <x v="1"/>
    <x v="0"/>
    <x v="1"/>
    <x v="0"/>
    <x v="1"/>
    <x v="0"/>
    <x v="0"/>
    <x v="0"/>
    <x v="8"/>
    <x v="11"/>
    <x v="11"/>
    <x v="2"/>
    <x v="0"/>
    <x v="0"/>
    <x v="1"/>
    <x v="6"/>
    <x v="2"/>
    <x v="8"/>
    <x v="5"/>
  </r>
  <r>
    <x v="0"/>
    <x v="0"/>
    <x v="1"/>
    <n v="2"/>
    <x v="3"/>
    <x v="2"/>
    <x v="0"/>
    <x v="0"/>
    <x v="0"/>
    <x v="0"/>
    <x v="2"/>
    <x v="4"/>
    <x v="3"/>
    <x v="0"/>
    <x v="0"/>
    <x v="2"/>
    <x v="3"/>
    <x v="0"/>
    <x v="0"/>
    <x v="3"/>
    <x v="3"/>
    <x v="1"/>
    <x v="0"/>
    <x v="4"/>
    <x v="4"/>
    <x v="3"/>
    <x v="2"/>
    <x v="4"/>
    <x v="1"/>
    <x v="3"/>
    <x v="2"/>
    <x v="3"/>
    <x v="0"/>
    <x v="0"/>
    <x v="0"/>
    <x v="3"/>
    <x v="0"/>
    <x v="0"/>
    <x v="0"/>
    <x v="0"/>
    <x v="0"/>
    <x v="0"/>
    <x v="2"/>
    <x v="0"/>
    <x v="0"/>
    <x v="0"/>
    <x v="4"/>
    <x v="0"/>
    <x v="0"/>
    <x v="0"/>
    <x v="0"/>
    <x v="12"/>
    <x v="12"/>
    <x v="3"/>
    <x v="6"/>
    <x v="5"/>
    <x v="0"/>
    <x v="5"/>
    <x v="11"/>
    <x v="0"/>
    <x v="6"/>
  </r>
  <r>
    <x v="0"/>
    <x v="0"/>
    <x v="1"/>
    <n v="2"/>
    <x v="3"/>
    <x v="2"/>
    <x v="0"/>
    <x v="3"/>
    <x v="2"/>
    <x v="3"/>
    <x v="2"/>
    <x v="2"/>
    <x v="2"/>
    <x v="4"/>
    <x v="2"/>
    <x v="2"/>
    <x v="2"/>
    <x v="2"/>
    <x v="1"/>
    <x v="3"/>
    <x v="1"/>
    <x v="0"/>
    <x v="0"/>
    <x v="0"/>
    <x v="0"/>
    <x v="3"/>
    <x v="0"/>
    <x v="4"/>
    <x v="1"/>
    <x v="1"/>
    <x v="2"/>
    <x v="0"/>
    <x v="3"/>
    <x v="1"/>
    <x v="1"/>
    <x v="3"/>
    <x v="0"/>
    <x v="0"/>
    <x v="0"/>
    <x v="0"/>
    <x v="0"/>
    <x v="0"/>
    <x v="2"/>
    <x v="1"/>
    <x v="1"/>
    <x v="0"/>
    <x v="2"/>
    <x v="0"/>
    <x v="0"/>
    <x v="0"/>
    <x v="9"/>
    <x v="13"/>
    <x v="13"/>
    <x v="4"/>
    <x v="3"/>
    <x v="0"/>
    <x v="3"/>
    <x v="6"/>
    <x v="2"/>
    <x v="9"/>
    <x v="3"/>
  </r>
  <r>
    <x v="0"/>
    <x v="0"/>
    <x v="1"/>
    <n v="2"/>
    <x v="3"/>
    <x v="2"/>
    <x v="1"/>
    <x v="2"/>
    <x v="3"/>
    <x v="1"/>
    <x v="2"/>
    <x v="1"/>
    <x v="4"/>
    <x v="0"/>
    <x v="2"/>
    <x v="2"/>
    <x v="2"/>
    <x v="3"/>
    <x v="3"/>
    <x v="2"/>
    <x v="0"/>
    <x v="0"/>
    <x v="1"/>
    <x v="1"/>
    <x v="1"/>
    <x v="2"/>
    <x v="0"/>
    <x v="4"/>
    <x v="1"/>
    <x v="1"/>
    <x v="2"/>
    <x v="3"/>
    <x v="1"/>
    <x v="4"/>
    <x v="0"/>
    <x v="3"/>
    <x v="0"/>
    <x v="0"/>
    <x v="0"/>
    <x v="0"/>
    <x v="0"/>
    <x v="0"/>
    <x v="3"/>
    <x v="1"/>
    <x v="0"/>
    <x v="2"/>
    <x v="0"/>
    <x v="0"/>
    <x v="0"/>
    <x v="0"/>
    <x v="4"/>
    <x v="10"/>
    <x v="14"/>
    <x v="7"/>
    <x v="0"/>
    <x v="1"/>
    <x v="1"/>
    <x v="6"/>
    <x v="12"/>
    <x v="6"/>
    <x v="6"/>
  </r>
  <r>
    <x v="0"/>
    <x v="0"/>
    <x v="1"/>
    <n v="2"/>
    <x v="3"/>
    <x v="2"/>
    <x v="0"/>
    <x v="3"/>
    <x v="4"/>
    <x v="2"/>
    <x v="3"/>
    <x v="3"/>
    <x v="2"/>
    <x v="4"/>
    <x v="3"/>
    <x v="3"/>
    <x v="2"/>
    <x v="2"/>
    <x v="1"/>
    <x v="2"/>
    <x v="1"/>
    <x v="2"/>
    <x v="2"/>
    <x v="0"/>
    <x v="1"/>
    <x v="3"/>
    <x v="1"/>
    <x v="0"/>
    <x v="1"/>
    <x v="1"/>
    <x v="1"/>
    <x v="2"/>
    <x v="3"/>
    <x v="1"/>
    <x v="3"/>
    <x v="2"/>
    <x v="2"/>
    <x v="0"/>
    <x v="0"/>
    <x v="0"/>
    <x v="0"/>
    <x v="0"/>
    <x v="2"/>
    <x v="1"/>
    <x v="0"/>
    <x v="1"/>
    <x v="2"/>
    <x v="0"/>
    <x v="0"/>
    <x v="0"/>
    <x v="10"/>
    <x v="14"/>
    <x v="15"/>
    <x v="2"/>
    <x v="2"/>
    <x v="2"/>
    <x v="6"/>
    <x v="1"/>
    <x v="3"/>
    <x v="9"/>
    <x v="4"/>
  </r>
  <r>
    <x v="0"/>
    <x v="0"/>
    <x v="2"/>
    <n v="2"/>
    <x v="2"/>
    <x v="2"/>
    <x v="2"/>
    <x v="2"/>
    <x v="2"/>
    <x v="0"/>
    <x v="3"/>
    <x v="2"/>
    <x v="3"/>
    <x v="4"/>
    <x v="2"/>
    <x v="0"/>
    <x v="0"/>
    <x v="1"/>
    <x v="1"/>
    <x v="0"/>
    <x v="0"/>
    <x v="0"/>
    <x v="2"/>
    <x v="0"/>
    <x v="0"/>
    <x v="3"/>
    <x v="0"/>
    <x v="0"/>
    <x v="1"/>
    <x v="1"/>
    <x v="2"/>
    <x v="2"/>
    <x v="0"/>
    <x v="1"/>
    <x v="0"/>
    <x v="3"/>
    <x v="0"/>
    <x v="0"/>
    <x v="0"/>
    <x v="0"/>
    <x v="0"/>
    <x v="0"/>
    <x v="2"/>
    <x v="1"/>
    <x v="1"/>
    <x v="2"/>
    <x v="0"/>
    <x v="0"/>
    <x v="0"/>
    <x v="0"/>
    <x v="6"/>
    <x v="15"/>
    <x v="16"/>
    <x v="3"/>
    <x v="0"/>
    <x v="2"/>
    <x v="3"/>
    <x v="0"/>
    <x v="13"/>
    <x v="7"/>
    <x v="6"/>
  </r>
  <r>
    <x v="0"/>
    <x v="0"/>
    <x v="1"/>
    <n v="2"/>
    <x v="3"/>
    <x v="5"/>
    <x v="0"/>
    <x v="0"/>
    <x v="0"/>
    <x v="2"/>
    <x v="3"/>
    <x v="4"/>
    <x v="2"/>
    <x v="4"/>
    <x v="3"/>
    <x v="2"/>
    <x v="0"/>
    <x v="3"/>
    <x v="1"/>
    <x v="3"/>
    <x v="0"/>
    <x v="0"/>
    <x v="1"/>
    <x v="1"/>
    <x v="1"/>
    <x v="3"/>
    <x v="1"/>
    <x v="0"/>
    <x v="1"/>
    <x v="1"/>
    <x v="2"/>
    <x v="2"/>
    <x v="0"/>
    <x v="1"/>
    <x v="1"/>
    <x v="3"/>
    <x v="3"/>
    <x v="0"/>
    <x v="0"/>
    <x v="0"/>
    <x v="0"/>
    <x v="0"/>
    <x v="2"/>
    <x v="1"/>
    <x v="1"/>
    <x v="1"/>
    <x v="2"/>
    <x v="0"/>
    <x v="0"/>
    <x v="0"/>
    <x v="11"/>
    <x v="16"/>
    <x v="17"/>
    <x v="4"/>
    <x v="0"/>
    <x v="1"/>
    <x v="6"/>
    <x v="1"/>
    <x v="13"/>
    <x v="7"/>
    <x v="3"/>
  </r>
  <r>
    <x v="0"/>
    <x v="0"/>
    <x v="1"/>
    <n v="2"/>
    <x v="3"/>
    <x v="6"/>
    <x v="3"/>
    <x v="2"/>
    <x v="2"/>
    <x v="2"/>
    <x v="2"/>
    <x v="2"/>
    <x v="2"/>
    <x v="0"/>
    <x v="2"/>
    <x v="2"/>
    <x v="3"/>
    <x v="1"/>
    <x v="1"/>
    <x v="0"/>
    <x v="2"/>
    <x v="0"/>
    <x v="2"/>
    <x v="0"/>
    <x v="0"/>
    <x v="2"/>
    <x v="1"/>
    <x v="2"/>
    <x v="0"/>
    <x v="1"/>
    <x v="2"/>
    <x v="4"/>
    <x v="3"/>
    <x v="2"/>
    <x v="0"/>
    <x v="3"/>
    <x v="0"/>
    <x v="0"/>
    <x v="0"/>
    <x v="0"/>
    <x v="0"/>
    <x v="0"/>
    <x v="2"/>
    <x v="3"/>
    <x v="0"/>
    <x v="2"/>
    <x v="3"/>
    <x v="0"/>
    <x v="0"/>
    <x v="0"/>
    <x v="9"/>
    <x v="17"/>
    <x v="18"/>
    <x v="3"/>
    <x v="0"/>
    <x v="2"/>
    <x v="3"/>
    <x v="3"/>
    <x v="14"/>
    <x v="10"/>
    <x v="6"/>
  </r>
  <r>
    <x v="0"/>
    <x v="0"/>
    <x v="2"/>
    <n v="2"/>
    <x v="4"/>
    <x v="7"/>
    <x v="1"/>
    <x v="3"/>
    <x v="2"/>
    <x v="2"/>
    <x v="0"/>
    <x v="0"/>
    <x v="2"/>
    <x v="0"/>
    <x v="2"/>
    <x v="2"/>
    <x v="0"/>
    <x v="2"/>
    <x v="0"/>
    <x v="3"/>
    <x v="0"/>
    <x v="0"/>
    <x v="2"/>
    <x v="0"/>
    <x v="0"/>
    <x v="3"/>
    <x v="0"/>
    <x v="4"/>
    <x v="1"/>
    <x v="1"/>
    <x v="0"/>
    <x v="0"/>
    <x v="1"/>
    <x v="3"/>
    <x v="0"/>
    <x v="3"/>
    <x v="3"/>
    <x v="1"/>
    <x v="1"/>
    <x v="1"/>
    <x v="1"/>
    <x v="1"/>
    <x v="1"/>
    <x v="0"/>
    <x v="0"/>
    <x v="0"/>
    <x v="0"/>
    <x v="0"/>
    <x v="0"/>
    <x v="0"/>
    <x v="12"/>
    <x v="18"/>
    <x v="6"/>
    <x v="3"/>
    <x v="0"/>
    <x v="2"/>
    <x v="3"/>
    <x v="6"/>
    <x v="6"/>
    <x v="3"/>
    <x v="6"/>
  </r>
  <r>
    <x v="0"/>
    <x v="0"/>
    <x v="2"/>
    <n v="2"/>
    <x v="4"/>
    <x v="7"/>
    <x v="1"/>
    <x v="0"/>
    <x v="2"/>
    <x v="2"/>
    <x v="3"/>
    <x v="3"/>
    <x v="4"/>
    <x v="0"/>
    <x v="0"/>
    <x v="0"/>
    <x v="0"/>
    <x v="3"/>
    <x v="3"/>
    <x v="1"/>
    <x v="1"/>
    <x v="2"/>
    <x v="2"/>
    <x v="0"/>
    <x v="0"/>
    <x v="0"/>
    <x v="2"/>
    <x v="1"/>
    <x v="2"/>
    <x v="3"/>
    <x v="0"/>
    <x v="0"/>
    <x v="0"/>
    <x v="3"/>
    <x v="3"/>
    <x v="1"/>
    <x v="3"/>
    <x v="1"/>
    <x v="4"/>
    <x v="3"/>
    <x v="1"/>
    <x v="1"/>
    <x v="1"/>
    <x v="2"/>
    <x v="0"/>
    <x v="0"/>
    <x v="1"/>
    <x v="0"/>
    <x v="0"/>
    <x v="0"/>
    <x v="2"/>
    <x v="14"/>
    <x v="19"/>
    <x v="8"/>
    <x v="2"/>
    <x v="2"/>
    <x v="0"/>
    <x v="2"/>
    <x v="6"/>
    <x v="8"/>
    <x v="4"/>
  </r>
  <r>
    <x v="0"/>
    <x v="0"/>
    <x v="2"/>
    <n v="2"/>
    <x v="4"/>
    <x v="7"/>
    <x v="1"/>
    <x v="3"/>
    <x v="2"/>
    <x v="3"/>
    <x v="3"/>
    <x v="2"/>
    <x v="3"/>
    <x v="4"/>
    <x v="2"/>
    <x v="2"/>
    <x v="2"/>
    <x v="3"/>
    <x v="3"/>
    <x v="3"/>
    <x v="1"/>
    <x v="0"/>
    <x v="2"/>
    <x v="0"/>
    <x v="1"/>
    <x v="3"/>
    <x v="1"/>
    <x v="4"/>
    <x v="1"/>
    <x v="1"/>
    <x v="2"/>
    <x v="3"/>
    <x v="3"/>
    <x v="3"/>
    <x v="1"/>
    <x v="1"/>
    <x v="0"/>
    <x v="1"/>
    <x v="2"/>
    <x v="1"/>
    <x v="2"/>
    <x v="1"/>
    <x v="1"/>
    <x v="3"/>
    <x v="1"/>
    <x v="1"/>
    <x v="1"/>
    <x v="0"/>
    <x v="0"/>
    <x v="0"/>
    <x v="9"/>
    <x v="15"/>
    <x v="14"/>
    <x v="2"/>
    <x v="3"/>
    <x v="2"/>
    <x v="6"/>
    <x v="0"/>
    <x v="12"/>
    <x v="11"/>
    <x v="1"/>
  </r>
  <r>
    <x v="0"/>
    <x v="0"/>
    <x v="2"/>
    <n v="2"/>
    <x v="4"/>
    <x v="7"/>
    <x v="0"/>
    <x v="3"/>
    <x v="0"/>
    <x v="2"/>
    <x v="3"/>
    <x v="2"/>
    <x v="2"/>
    <x v="0"/>
    <x v="2"/>
    <x v="0"/>
    <x v="0"/>
    <x v="2"/>
    <x v="3"/>
    <x v="3"/>
    <x v="0"/>
    <x v="0"/>
    <x v="2"/>
    <x v="1"/>
    <x v="0"/>
    <x v="0"/>
    <x v="4"/>
    <x v="0"/>
    <x v="1"/>
    <x v="1"/>
    <x v="0"/>
    <x v="3"/>
    <x v="1"/>
    <x v="3"/>
    <x v="3"/>
    <x v="2"/>
    <x v="1"/>
    <x v="1"/>
    <x v="4"/>
    <x v="2"/>
    <x v="2"/>
    <x v="1"/>
    <x v="1"/>
    <x v="1"/>
    <x v="0"/>
    <x v="0"/>
    <x v="1"/>
    <x v="0"/>
    <x v="0"/>
    <x v="0"/>
    <x v="2"/>
    <x v="15"/>
    <x v="19"/>
    <x v="2"/>
    <x v="0"/>
    <x v="6"/>
    <x v="0"/>
    <x v="3"/>
    <x v="2"/>
    <x v="3"/>
    <x v="4"/>
  </r>
  <r>
    <x v="0"/>
    <x v="0"/>
    <x v="2"/>
    <n v="2"/>
    <x v="4"/>
    <x v="7"/>
    <x v="0"/>
    <x v="3"/>
    <x v="0"/>
    <x v="2"/>
    <x v="2"/>
    <x v="2"/>
    <x v="3"/>
    <x v="0"/>
    <x v="0"/>
    <x v="0"/>
    <x v="2"/>
    <x v="3"/>
    <x v="4"/>
    <x v="3"/>
    <x v="1"/>
    <x v="0"/>
    <x v="2"/>
    <x v="0"/>
    <x v="0"/>
    <x v="3"/>
    <x v="4"/>
    <x v="5"/>
    <x v="3"/>
    <x v="1"/>
    <x v="2"/>
    <x v="2"/>
    <x v="1"/>
    <x v="1"/>
    <x v="0"/>
    <x v="0"/>
    <x v="0"/>
    <x v="1"/>
    <x v="1"/>
    <x v="4"/>
    <x v="2"/>
    <x v="1"/>
    <x v="1"/>
    <x v="3"/>
    <x v="0"/>
    <x v="1"/>
    <x v="1"/>
    <x v="0"/>
    <x v="0"/>
    <x v="0"/>
    <x v="2"/>
    <x v="19"/>
    <x v="2"/>
    <x v="1"/>
    <x v="3"/>
    <x v="2"/>
    <x v="3"/>
    <x v="7"/>
    <x v="15"/>
    <x v="1"/>
    <x v="0"/>
  </r>
  <r>
    <x v="0"/>
    <x v="0"/>
    <x v="2"/>
    <n v="2"/>
    <x v="4"/>
    <x v="7"/>
    <x v="0"/>
    <x v="2"/>
    <x v="0"/>
    <x v="1"/>
    <x v="1"/>
    <x v="3"/>
    <x v="2"/>
    <x v="0"/>
    <x v="0"/>
    <x v="0"/>
    <x v="2"/>
    <x v="3"/>
    <x v="3"/>
    <x v="1"/>
    <x v="0"/>
    <x v="4"/>
    <x v="0"/>
    <x v="4"/>
    <x v="1"/>
    <x v="4"/>
    <x v="1"/>
    <x v="4"/>
    <x v="1"/>
    <x v="1"/>
    <x v="1"/>
    <x v="0"/>
    <x v="1"/>
    <x v="1"/>
    <x v="0"/>
    <x v="1"/>
    <x v="4"/>
    <x v="1"/>
    <x v="4"/>
    <x v="3"/>
    <x v="2"/>
    <x v="1"/>
    <x v="1"/>
    <x v="0"/>
    <x v="0"/>
    <x v="0"/>
    <x v="0"/>
    <x v="0"/>
    <x v="0"/>
    <x v="0"/>
    <x v="3"/>
    <x v="20"/>
    <x v="2"/>
    <x v="8"/>
    <x v="9"/>
    <x v="5"/>
    <x v="7"/>
    <x v="0"/>
    <x v="16"/>
    <x v="1"/>
    <x v="5"/>
  </r>
  <r>
    <x v="0"/>
    <x v="0"/>
    <x v="2"/>
    <n v="2"/>
    <x v="4"/>
    <x v="7"/>
    <x v="1"/>
    <x v="3"/>
    <x v="2"/>
    <x v="2"/>
    <x v="2"/>
    <x v="2"/>
    <x v="3"/>
    <x v="4"/>
    <x v="2"/>
    <x v="2"/>
    <x v="2"/>
    <x v="2"/>
    <x v="3"/>
    <x v="0"/>
    <x v="1"/>
    <x v="0"/>
    <x v="1"/>
    <x v="0"/>
    <x v="0"/>
    <x v="0"/>
    <x v="0"/>
    <x v="0"/>
    <x v="0"/>
    <x v="1"/>
    <x v="0"/>
    <x v="0"/>
    <x v="3"/>
    <x v="3"/>
    <x v="0"/>
    <x v="3"/>
    <x v="3"/>
    <x v="1"/>
    <x v="1"/>
    <x v="1"/>
    <x v="2"/>
    <x v="1"/>
    <x v="1"/>
    <x v="3"/>
    <x v="0"/>
    <x v="1"/>
    <x v="1"/>
    <x v="0"/>
    <x v="0"/>
    <x v="0"/>
    <x v="12"/>
    <x v="17"/>
    <x v="13"/>
    <x v="6"/>
    <x v="3"/>
    <x v="6"/>
    <x v="0"/>
    <x v="0"/>
    <x v="17"/>
    <x v="11"/>
    <x v="6"/>
  </r>
  <r>
    <x v="0"/>
    <x v="0"/>
    <x v="2"/>
    <n v="2"/>
    <x v="4"/>
    <x v="7"/>
    <x v="0"/>
    <x v="0"/>
    <x v="2"/>
    <x v="2"/>
    <x v="2"/>
    <x v="0"/>
    <x v="3"/>
    <x v="0"/>
    <x v="0"/>
    <x v="0"/>
    <x v="0"/>
    <x v="2"/>
    <x v="4"/>
    <x v="0"/>
    <x v="0"/>
    <x v="0"/>
    <x v="2"/>
    <x v="4"/>
    <x v="4"/>
    <x v="0"/>
    <x v="2"/>
    <x v="1"/>
    <x v="1"/>
    <x v="1"/>
    <x v="0"/>
    <x v="0"/>
    <x v="4"/>
    <x v="4"/>
    <x v="0"/>
    <x v="1"/>
    <x v="3"/>
    <x v="1"/>
    <x v="1"/>
    <x v="4"/>
    <x v="1"/>
    <x v="1"/>
    <x v="1"/>
    <x v="3"/>
    <x v="1"/>
    <x v="0"/>
    <x v="1"/>
    <x v="0"/>
    <x v="0"/>
    <x v="0"/>
    <x v="2"/>
    <x v="21"/>
    <x v="20"/>
    <x v="2"/>
    <x v="0"/>
    <x v="0"/>
    <x v="8"/>
    <x v="2"/>
    <x v="6"/>
    <x v="12"/>
    <x v="5"/>
  </r>
  <r>
    <x v="0"/>
    <x v="0"/>
    <x v="2"/>
    <n v="2"/>
    <x v="4"/>
    <x v="7"/>
    <x v="1"/>
    <x v="3"/>
    <x v="3"/>
    <x v="1"/>
    <x v="2"/>
    <x v="0"/>
    <x v="3"/>
    <x v="4"/>
    <x v="2"/>
    <x v="2"/>
    <x v="2"/>
    <x v="3"/>
    <x v="4"/>
    <x v="3"/>
    <x v="0"/>
    <x v="1"/>
    <x v="1"/>
    <x v="1"/>
    <x v="0"/>
    <x v="3"/>
    <x v="4"/>
    <x v="0"/>
    <x v="0"/>
    <x v="1"/>
    <x v="2"/>
    <x v="3"/>
    <x v="3"/>
    <x v="1"/>
    <x v="1"/>
    <x v="0"/>
    <x v="0"/>
    <x v="1"/>
    <x v="2"/>
    <x v="2"/>
    <x v="3"/>
    <x v="1"/>
    <x v="1"/>
    <x v="1"/>
    <x v="0"/>
    <x v="0"/>
    <x v="1"/>
    <x v="0"/>
    <x v="0"/>
    <x v="0"/>
    <x v="5"/>
    <x v="22"/>
    <x v="14"/>
    <x v="1"/>
    <x v="4"/>
    <x v="1"/>
    <x v="3"/>
    <x v="3"/>
    <x v="4"/>
    <x v="9"/>
    <x v="6"/>
  </r>
  <r>
    <x v="0"/>
    <x v="0"/>
    <x v="2"/>
    <n v="2"/>
    <x v="4"/>
    <x v="7"/>
    <x v="1"/>
    <x v="0"/>
    <x v="2"/>
    <x v="3"/>
    <x v="2"/>
    <x v="2"/>
    <x v="3"/>
    <x v="0"/>
    <x v="2"/>
    <x v="2"/>
    <x v="2"/>
    <x v="2"/>
    <x v="1"/>
    <x v="3"/>
    <x v="0"/>
    <x v="0"/>
    <x v="2"/>
    <x v="0"/>
    <x v="0"/>
    <x v="3"/>
    <x v="0"/>
    <x v="4"/>
    <x v="1"/>
    <x v="1"/>
    <x v="0"/>
    <x v="0"/>
    <x v="1"/>
    <x v="1"/>
    <x v="0"/>
    <x v="1"/>
    <x v="0"/>
    <x v="1"/>
    <x v="2"/>
    <x v="2"/>
    <x v="2"/>
    <x v="1"/>
    <x v="1"/>
    <x v="1"/>
    <x v="0"/>
    <x v="0"/>
    <x v="0"/>
    <x v="0"/>
    <x v="0"/>
    <x v="0"/>
    <x v="6"/>
    <x v="19"/>
    <x v="13"/>
    <x v="4"/>
    <x v="0"/>
    <x v="2"/>
    <x v="3"/>
    <x v="6"/>
    <x v="6"/>
    <x v="1"/>
    <x v="5"/>
  </r>
  <r>
    <x v="0"/>
    <x v="0"/>
    <x v="2"/>
    <n v="2"/>
    <x v="4"/>
    <x v="7"/>
    <x v="1"/>
    <x v="0"/>
    <x v="2"/>
    <x v="2"/>
    <x v="0"/>
    <x v="2"/>
    <x v="3"/>
    <x v="0"/>
    <x v="2"/>
    <x v="2"/>
    <x v="0"/>
    <x v="3"/>
    <x v="0"/>
    <x v="0"/>
    <x v="0"/>
    <x v="0"/>
    <x v="2"/>
    <x v="0"/>
    <x v="4"/>
    <x v="0"/>
    <x v="2"/>
    <x v="4"/>
    <x v="0"/>
    <x v="1"/>
    <x v="2"/>
    <x v="0"/>
    <x v="3"/>
    <x v="3"/>
    <x v="0"/>
    <x v="2"/>
    <x v="1"/>
    <x v="1"/>
    <x v="1"/>
    <x v="1"/>
    <x v="1"/>
    <x v="1"/>
    <x v="1"/>
    <x v="3"/>
    <x v="0"/>
    <x v="1"/>
    <x v="1"/>
    <x v="0"/>
    <x v="0"/>
    <x v="0"/>
    <x v="2"/>
    <x v="21"/>
    <x v="16"/>
    <x v="0"/>
    <x v="0"/>
    <x v="2"/>
    <x v="8"/>
    <x v="5"/>
    <x v="7"/>
    <x v="11"/>
    <x v="0"/>
  </r>
  <r>
    <x v="0"/>
    <x v="0"/>
    <x v="2"/>
    <n v="2"/>
    <x v="4"/>
    <x v="7"/>
    <x v="1"/>
    <x v="3"/>
    <x v="2"/>
    <x v="2"/>
    <x v="3"/>
    <x v="2"/>
    <x v="2"/>
    <x v="4"/>
    <x v="3"/>
    <x v="0"/>
    <x v="2"/>
    <x v="2"/>
    <x v="3"/>
    <x v="2"/>
    <x v="1"/>
    <x v="1"/>
    <x v="1"/>
    <x v="1"/>
    <x v="0"/>
    <x v="3"/>
    <x v="1"/>
    <x v="0"/>
    <x v="1"/>
    <x v="1"/>
    <x v="2"/>
    <x v="0"/>
    <x v="3"/>
    <x v="1"/>
    <x v="0"/>
    <x v="0"/>
    <x v="0"/>
    <x v="1"/>
    <x v="1"/>
    <x v="1"/>
    <x v="3"/>
    <x v="1"/>
    <x v="1"/>
    <x v="3"/>
    <x v="1"/>
    <x v="1"/>
    <x v="1"/>
    <x v="0"/>
    <x v="0"/>
    <x v="0"/>
    <x v="12"/>
    <x v="10"/>
    <x v="13"/>
    <x v="7"/>
    <x v="1"/>
    <x v="1"/>
    <x v="3"/>
    <x v="1"/>
    <x v="2"/>
    <x v="9"/>
    <x v="0"/>
  </r>
  <r>
    <x v="0"/>
    <x v="0"/>
    <x v="2"/>
    <n v="2"/>
    <x v="4"/>
    <x v="7"/>
    <x v="1"/>
    <x v="3"/>
    <x v="2"/>
    <x v="2"/>
    <x v="2"/>
    <x v="2"/>
    <x v="3"/>
    <x v="0"/>
    <x v="0"/>
    <x v="2"/>
    <x v="0"/>
    <x v="3"/>
    <x v="3"/>
    <x v="3"/>
    <x v="0"/>
    <x v="0"/>
    <x v="1"/>
    <x v="1"/>
    <x v="0"/>
    <x v="3"/>
    <x v="1"/>
    <x v="0"/>
    <x v="0"/>
    <x v="1"/>
    <x v="2"/>
    <x v="0"/>
    <x v="3"/>
    <x v="1"/>
    <x v="3"/>
    <x v="0"/>
    <x v="0"/>
    <x v="1"/>
    <x v="4"/>
    <x v="2"/>
    <x v="3"/>
    <x v="1"/>
    <x v="1"/>
    <x v="3"/>
    <x v="0"/>
    <x v="0"/>
    <x v="2"/>
    <x v="0"/>
    <x v="0"/>
    <x v="0"/>
    <x v="12"/>
    <x v="19"/>
    <x v="6"/>
    <x v="2"/>
    <x v="0"/>
    <x v="1"/>
    <x v="3"/>
    <x v="1"/>
    <x v="7"/>
    <x v="9"/>
    <x v="5"/>
  </r>
  <r>
    <x v="0"/>
    <x v="0"/>
    <x v="2"/>
    <n v="2"/>
    <x v="4"/>
    <x v="7"/>
    <x v="0"/>
    <x v="3"/>
    <x v="2"/>
    <x v="3"/>
    <x v="3"/>
    <x v="2"/>
    <x v="2"/>
    <x v="0"/>
    <x v="0"/>
    <x v="0"/>
    <x v="2"/>
    <x v="3"/>
    <x v="0"/>
    <x v="2"/>
    <x v="4"/>
    <x v="5"/>
    <x v="2"/>
    <x v="4"/>
    <x v="0"/>
    <x v="3"/>
    <x v="2"/>
    <x v="1"/>
    <x v="1"/>
    <x v="1"/>
    <x v="0"/>
    <x v="0"/>
    <x v="2"/>
    <x v="2"/>
    <x v="2"/>
    <x v="2"/>
    <x v="2"/>
    <x v="1"/>
    <x v="0"/>
    <x v="0"/>
    <x v="0"/>
    <x v="0"/>
    <x v="1"/>
    <x v="0"/>
    <x v="0"/>
    <x v="1"/>
    <x v="1"/>
    <x v="0"/>
    <x v="0"/>
    <x v="0"/>
    <x v="9"/>
    <x v="15"/>
    <x v="2"/>
    <x v="6"/>
    <x v="10"/>
    <x v="0"/>
    <x v="3"/>
    <x v="2"/>
    <x v="6"/>
    <x v="4"/>
    <x v="2"/>
  </r>
  <r>
    <x v="0"/>
    <x v="0"/>
    <x v="2"/>
    <n v="2"/>
    <x v="4"/>
    <x v="7"/>
    <x v="1"/>
    <x v="0"/>
    <x v="0"/>
    <x v="0"/>
    <x v="2"/>
    <x v="2"/>
    <x v="3"/>
    <x v="4"/>
    <x v="3"/>
    <x v="2"/>
    <x v="2"/>
    <x v="5"/>
    <x v="3"/>
    <x v="2"/>
    <x v="0"/>
    <x v="2"/>
    <x v="2"/>
    <x v="0"/>
    <x v="2"/>
    <x v="3"/>
    <x v="1"/>
    <x v="0"/>
    <x v="1"/>
    <x v="1"/>
    <x v="0"/>
    <x v="0"/>
    <x v="0"/>
    <x v="3"/>
    <x v="2"/>
    <x v="2"/>
    <x v="0"/>
    <x v="1"/>
    <x v="3"/>
    <x v="4"/>
    <x v="2"/>
    <x v="1"/>
    <x v="1"/>
    <x v="1"/>
    <x v="1"/>
    <x v="1"/>
    <x v="2"/>
    <x v="0"/>
    <x v="0"/>
    <x v="0"/>
    <x v="0"/>
    <x v="17"/>
    <x v="21"/>
    <x v="7"/>
    <x v="11"/>
    <x v="2"/>
    <x v="3"/>
    <x v="1"/>
    <x v="6"/>
    <x v="8"/>
    <x v="2"/>
  </r>
  <r>
    <x v="0"/>
    <x v="0"/>
    <x v="2"/>
    <n v="2"/>
    <x v="4"/>
    <x v="7"/>
    <x v="0"/>
    <x v="3"/>
    <x v="2"/>
    <x v="2"/>
    <x v="3"/>
    <x v="2"/>
    <x v="0"/>
    <x v="0"/>
    <x v="2"/>
    <x v="0"/>
    <x v="2"/>
    <x v="4"/>
    <x v="3"/>
    <x v="3"/>
    <x v="4"/>
    <x v="5"/>
    <x v="2"/>
    <x v="0"/>
    <x v="1"/>
    <x v="4"/>
    <x v="2"/>
    <x v="4"/>
    <x v="1"/>
    <x v="1"/>
    <x v="2"/>
    <x v="0"/>
    <x v="1"/>
    <x v="5"/>
    <x v="1"/>
    <x v="4"/>
    <x v="0"/>
    <x v="1"/>
    <x v="2"/>
    <x v="2"/>
    <x v="3"/>
    <x v="2"/>
    <x v="1"/>
    <x v="2"/>
    <x v="0"/>
    <x v="0"/>
    <x v="1"/>
    <x v="0"/>
    <x v="0"/>
    <x v="0"/>
    <x v="12"/>
    <x v="23"/>
    <x v="15"/>
    <x v="2"/>
    <x v="10"/>
    <x v="2"/>
    <x v="7"/>
    <x v="5"/>
    <x v="2"/>
    <x v="13"/>
    <x v="7"/>
  </r>
  <r>
    <x v="0"/>
    <x v="0"/>
    <x v="2"/>
    <n v="2"/>
    <x v="4"/>
    <x v="7"/>
    <x v="1"/>
    <x v="0"/>
    <x v="2"/>
    <x v="2"/>
    <x v="2"/>
    <x v="2"/>
    <x v="2"/>
    <x v="4"/>
    <x v="2"/>
    <x v="2"/>
    <x v="2"/>
    <x v="3"/>
    <x v="1"/>
    <x v="1"/>
    <x v="1"/>
    <x v="2"/>
    <x v="1"/>
    <x v="1"/>
    <x v="1"/>
    <x v="1"/>
    <x v="1"/>
    <x v="0"/>
    <x v="1"/>
    <x v="1"/>
    <x v="0"/>
    <x v="0"/>
    <x v="3"/>
    <x v="3"/>
    <x v="1"/>
    <x v="2"/>
    <x v="3"/>
    <x v="1"/>
    <x v="2"/>
    <x v="1"/>
    <x v="1"/>
    <x v="1"/>
    <x v="1"/>
    <x v="0"/>
    <x v="1"/>
    <x v="0"/>
    <x v="1"/>
    <x v="0"/>
    <x v="0"/>
    <x v="0"/>
    <x v="2"/>
    <x v="13"/>
    <x v="14"/>
    <x v="1"/>
    <x v="2"/>
    <x v="1"/>
    <x v="1"/>
    <x v="1"/>
    <x v="6"/>
    <x v="11"/>
    <x v="3"/>
  </r>
  <r>
    <x v="0"/>
    <x v="0"/>
    <x v="2"/>
    <n v="2"/>
    <x v="4"/>
    <x v="7"/>
    <x v="1"/>
    <x v="3"/>
    <x v="2"/>
    <x v="3"/>
    <x v="0"/>
    <x v="2"/>
    <x v="3"/>
    <x v="0"/>
    <x v="2"/>
    <x v="2"/>
    <x v="0"/>
    <x v="3"/>
    <x v="1"/>
    <x v="0"/>
    <x v="1"/>
    <x v="2"/>
    <x v="2"/>
    <x v="4"/>
    <x v="1"/>
    <x v="1"/>
    <x v="0"/>
    <x v="0"/>
    <x v="0"/>
    <x v="2"/>
    <x v="0"/>
    <x v="3"/>
    <x v="3"/>
    <x v="1"/>
    <x v="1"/>
    <x v="3"/>
    <x v="3"/>
    <x v="1"/>
    <x v="2"/>
    <x v="2"/>
    <x v="2"/>
    <x v="2"/>
    <x v="1"/>
    <x v="3"/>
    <x v="0"/>
    <x v="1"/>
    <x v="1"/>
    <x v="0"/>
    <x v="0"/>
    <x v="0"/>
    <x v="9"/>
    <x v="21"/>
    <x v="16"/>
    <x v="3"/>
    <x v="2"/>
    <x v="0"/>
    <x v="1"/>
    <x v="0"/>
    <x v="18"/>
    <x v="9"/>
    <x v="3"/>
  </r>
  <r>
    <x v="0"/>
    <x v="0"/>
    <x v="2"/>
    <n v="2"/>
    <x v="2"/>
    <x v="8"/>
    <x v="1"/>
    <x v="2"/>
    <x v="3"/>
    <x v="3"/>
    <x v="2"/>
    <x v="1"/>
    <x v="2"/>
    <x v="4"/>
    <x v="3"/>
    <x v="4"/>
    <x v="3"/>
    <x v="3"/>
    <x v="3"/>
    <x v="0"/>
    <x v="3"/>
    <x v="1"/>
    <x v="2"/>
    <x v="0"/>
    <x v="1"/>
    <x v="1"/>
    <x v="1"/>
    <x v="4"/>
    <x v="3"/>
    <x v="0"/>
    <x v="1"/>
    <x v="2"/>
    <x v="1"/>
    <x v="1"/>
    <x v="1"/>
    <x v="3"/>
    <x v="1"/>
    <x v="0"/>
    <x v="0"/>
    <x v="0"/>
    <x v="0"/>
    <x v="0"/>
    <x v="3"/>
    <x v="3"/>
    <x v="1"/>
    <x v="1"/>
    <x v="1"/>
    <x v="0"/>
    <x v="0"/>
    <x v="0"/>
    <x v="8"/>
    <x v="10"/>
    <x v="4"/>
    <x v="6"/>
    <x v="6"/>
    <x v="2"/>
    <x v="1"/>
    <x v="0"/>
    <x v="19"/>
    <x v="1"/>
    <x v="3"/>
  </r>
  <r>
    <x v="0"/>
    <x v="0"/>
    <x v="2"/>
    <n v="2"/>
    <x v="2"/>
    <x v="6"/>
    <x v="1"/>
    <x v="3"/>
    <x v="2"/>
    <x v="2"/>
    <x v="3"/>
    <x v="2"/>
    <x v="3"/>
    <x v="0"/>
    <x v="2"/>
    <x v="2"/>
    <x v="2"/>
    <x v="1"/>
    <x v="4"/>
    <x v="2"/>
    <x v="0"/>
    <x v="0"/>
    <x v="1"/>
    <x v="1"/>
    <x v="1"/>
    <x v="3"/>
    <x v="5"/>
    <x v="5"/>
    <x v="3"/>
    <x v="1"/>
    <x v="1"/>
    <x v="3"/>
    <x v="3"/>
    <x v="3"/>
    <x v="0"/>
    <x v="3"/>
    <x v="0"/>
    <x v="1"/>
    <x v="1"/>
    <x v="3"/>
    <x v="2"/>
    <x v="2"/>
    <x v="1"/>
    <x v="1"/>
    <x v="1"/>
    <x v="2"/>
    <x v="3"/>
    <x v="0"/>
    <x v="0"/>
    <x v="0"/>
    <x v="12"/>
    <x v="6"/>
    <x v="15"/>
    <x v="8"/>
    <x v="0"/>
    <x v="1"/>
    <x v="6"/>
    <x v="8"/>
    <x v="15"/>
    <x v="11"/>
    <x v="6"/>
  </r>
  <r>
    <x v="0"/>
    <x v="0"/>
    <x v="2"/>
    <n v="2"/>
    <x v="2"/>
    <x v="6"/>
    <x v="1"/>
    <x v="2"/>
    <x v="2"/>
    <x v="2"/>
    <x v="0"/>
    <x v="0"/>
    <x v="3"/>
    <x v="4"/>
    <x v="3"/>
    <x v="0"/>
    <x v="2"/>
    <x v="3"/>
    <x v="1"/>
    <x v="0"/>
    <x v="0"/>
    <x v="2"/>
    <x v="4"/>
    <x v="2"/>
    <x v="0"/>
    <x v="0"/>
    <x v="4"/>
    <x v="2"/>
    <x v="3"/>
    <x v="1"/>
    <x v="2"/>
    <x v="3"/>
    <x v="0"/>
    <x v="1"/>
    <x v="1"/>
    <x v="4"/>
    <x v="0"/>
    <x v="1"/>
    <x v="3"/>
    <x v="4"/>
    <x v="2"/>
    <x v="1"/>
    <x v="1"/>
    <x v="0"/>
    <x v="1"/>
    <x v="1"/>
    <x v="1"/>
    <x v="0"/>
    <x v="0"/>
    <x v="0"/>
    <x v="9"/>
    <x v="18"/>
    <x v="14"/>
    <x v="3"/>
    <x v="11"/>
    <x v="7"/>
    <x v="0"/>
    <x v="9"/>
    <x v="10"/>
    <x v="7"/>
    <x v="7"/>
  </r>
  <r>
    <x v="0"/>
    <x v="0"/>
    <x v="2"/>
    <n v="2"/>
    <x v="2"/>
    <x v="6"/>
    <x v="1"/>
    <x v="3"/>
    <x v="2"/>
    <x v="3"/>
    <x v="2"/>
    <x v="2"/>
    <x v="2"/>
    <x v="4"/>
    <x v="3"/>
    <x v="2"/>
    <x v="2"/>
    <x v="2"/>
    <x v="0"/>
    <x v="2"/>
    <x v="1"/>
    <x v="2"/>
    <x v="1"/>
    <x v="0"/>
    <x v="0"/>
    <x v="3"/>
    <x v="1"/>
    <x v="0"/>
    <x v="0"/>
    <x v="1"/>
    <x v="2"/>
    <x v="3"/>
    <x v="3"/>
    <x v="5"/>
    <x v="3"/>
    <x v="3"/>
    <x v="1"/>
    <x v="1"/>
    <x v="1"/>
    <x v="1"/>
    <x v="3"/>
    <x v="2"/>
    <x v="1"/>
    <x v="1"/>
    <x v="0"/>
    <x v="1"/>
    <x v="1"/>
    <x v="0"/>
    <x v="0"/>
    <x v="0"/>
    <x v="9"/>
    <x v="13"/>
    <x v="14"/>
    <x v="6"/>
    <x v="2"/>
    <x v="6"/>
    <x v="3"/>
    <x v="1"/>
    <x v="4"/>
    <x v="14"/>
    <x v="1"/>
  </r>
  <r>
    <x v="0"/>
    <x v="0"/>
    <x v="2"/>
    <n v="2"/>
    <x v="2"/>
    <x v="6"/>
    <x v="0"/>
    <x v="0"/>
    <x v="0"/>
    <x v="0"/>
    <x v="2"/>
    <x v="2"/>
    <x v="2"/>
    <x v="4"/>
    <x v="2"/>
    <x v="0"/>
    <x v="0"/>
    <x v="3"/>
    <x v="1"/>
    <x v="3"/>
    <x v="0"/>
    <x v="0"/>
    <x v="2"/>
    <x v="0"/>
    <x v="0"/>
    <x v="0"/>
    <x v="1"/>
    <x v="0"/>
    <x v="1"/>
    <x v="1"/>
    <x v="0"/>
    <x v="0"/>
    <x v="0"/>
    <x v="3"/>
    <x v="1"/>
    <x v="3"/>
    <x v="3"/>
    <x v="1"/>
    <x v="4"/>
    <x v="1"/>
    <x v="1"/>
    <x v="1"/>
    <x v="1"/>
    <x v="0"/>
    <x v="0"/>
    <x v="0"/>
    <x v="0"/>
    <x v="0"/>
    <x v="0"/>
    <x v="0"/>
    <x v="0"/>
    <x v="13"/>
    <x v="6"/>
    <x v="4"/>
    <x v="0"/>
    <x v="2"/>
    <x v="0"/>
    <x v="1"/>
    <x v="6"/>
    <x v="8"/>
    <x v="3"/>
  </r>
  <r>
    <x v="0"/>
    <x v="0"/>
    <x v="2"/>
    <n v="2"/>
    <x v="2"/>
    <x v="6"/>
    <x v="1"/>
    <x v="0"/>
    <x v="0"/>
    <x v="0"/>
    <x v="0"/>
    <x v="0"/>
    <x v="3"/>
    <x v="0"/>
    <x v="0"/>
    <x v="0"/>
    <x v="0"/>
    <x v="2"/>
    <x v="0"/>
    <x v="3"/>
    <x v="0"/>
    <x v="3"/>
    <x v="2"/>
    <x v="0"/>
    <x v="0"/>
    <x v="3"/>
    <x v="0"/>
    <x v="4"/>
    <x v="0"/>
    <x v="1"/>
    <x v="0"/>
    <x v="3"/>
    <x v="0"/>
    <x v="0"/>
    <x v="0"/>
    <x v="3"/>
    <x v="3"/>
    <x v="2"/>
    <x v="0"/>
    <x v="0"/>
    <x v="0"/>
    <x v="0"/>
    <x v="1"/>
    <x v="1"/>
    <x v="1"/>
    <x v="0"/>
    <x v="0"/>
    <x v="0"/>
    <x v="0"/>
    <x v="0"/>
    <x v="0"/>
    <x v="5"/>
    <x v="20"/>
    <x v="3"/>
    <x v="0"/>
    <x v="2"/>
    <x v="3"/>
    <x v="6"/>
    <x v="7"/>
    <x v="0"/>
    <x v="6"/>
  </r>
  <r>
    <x v="0"/>
    <x v="0"/>
    <x v="2"/>
    <n v="2"/>
    <x v="2"/>
    <x v="6"/>
    <x v="0"/>
    <x v="3"/>
    <x v="3"/>
    <x v="1"/>
    <x v="1"/>
    <x v="2"/>
    <x v="5"/>
    <x v="4"/>
    <x v="1"/>
    <x v="3"/>
    <x v="3"/>
    <x v="3"/>
    <x v="1"/>
    <x v="3"/>
    <x v="4"/>
    <x v="2"/>
    <x v="2"/>
    <x v="1"/>
    <x v="3"/>
    <x v="4"/>
    <x v="5"/>
    <x v="5"/>
    <x v="1"/>
    <x v="1"/>
    <x v="0"/>
    <x v="0"/>
    <x v="1"/>
    <x v="5"/>
    <x v="1"/>
    <x v="4"/>
    <x v="1"/>
    <x v="1"/>
    <x v="3"/>
    <x v="1"/>
    <x v="1"/>
    <x v="1"/>
    <x v="1"/>
    <x v="0"/>
    <x v="1"/>
    <x v="0"/>
    <x v="1"/>
    <x v="0"/>
    <x v="0"/>
    <x v="0"/>
    <x v="5"/>
    <x v="24"/>
    <x v="4"/>
    <x v="4"/>
    <x v="7"/>
    <x v="6"/>
    <x v="4"/>
    <x v="8"/>
    <x v="6"/>
    <x v="13"/>
    <x v="7"/>
  </r>
  <r>
    <x v="0"/>
    <x v="0"/>
    <x v="2"/>
    <n v="2"/>
    <x v="2"/>
    <x v="6"/>
    <x v="0"/>
    <x v="2"/>
    <x v="3"/>
    <x v="2"/>
    <x v="1"/>
    <x v="2"/>
    <x v="4"/>
    <x v="4"/>
    <x v="3"/>
    <x v="3"/>
    <x v="3"/>
    <x v="1"/>
    <x v="1"/>
    <x v="3"/>
    <x v="1"/>
    <x v="4"/>
    <x v="1"/>
    <x v="1"/>
    <x v="3"/>
    <x v="1"/>
    <x v="4"/>
    <x v="2"/>
    <x v="1"/>
    <x v="1"/>
    <x v="4"/>
    <x v="3"/>
    <x v="1"/>
    <x v="5"/>
    <x v="3"/>
    <x v="3"/>
    <x v="1"/>
    <x v="1"/>
    <x v="4"/>
    <x v="3"/>
    <x v="3"/>
    <x v="1"/>
    <x v="1"/>
    <x v="1"/>
    <x v="1"/>
    <x v="1"/>
    <x v="0"/>
    <x v="0"/>
    <x v="0"/>
    <x v="0"/>
    <x v="3"/>
    <x v="25"/>
    <x v="4"/>
    <x v="4"/>
    <x v="12"/>
    <x v="1"/>
    <x v="7"/>
    <x v="9"/>
    <x v="20"/>
    <x v="13"/>
    <x v="1"/>
  </r>
  <r>
    <x v="0"/>
    <x v="0"/>
    <x v="2"/>
    <n v="2"/>
    <x v="2"/>
    <x v="6"/>
    <x v="1"/>
    <x v="0"/>
    <x v="0"/>
    <x v="3"/>
    <x v="0"/>
    <x v="0"/>
    <x v="2"/>
    <x v="2"/>
    <x v="0"/>
    <x v="0"/>
    <x v="0"/>
    <x v="2"/>
    <x v="0"/>
    <x v="0"/>
    <x v="0"/>
    <x v="0"/>
    <x v="2"/>
    <x v="1"/>
    <x v="0"/>
    <x v="0"/>
    <x v="1"/>
    <x v="0"/>
    <x v="3"/>
    <x v="1"/>
    <x v="2"/>
    <x v="2"/>
    <x v="3"/>
    <x v="5"/>
    <x v="1"/>
    <x v="2"/>
    <x v="0"/>
    <x v="1"/>
    <x v="3"/>
    <x v="4"/>
    <x v="2"/>
    <x v="1"/>
    <x v="1"/>
    <x v="0"/>
    <x v="0"/>
    <x v="0"/>
    <x v="0"/>
    <x v="0"/>
    <x v="0"/>
    <x v="0"/>
    <x v="13"/>
    <x v="23"/>
    <x v="20"/>
    <x v="0"/>
    <x v="0"/>
    <x v="6"/>
    <x v="0"/>
    <x v="1"/>
    <x v="15"/>
    <x v="14"/>
    <x v="3"/>
  </r>
  <r>
    <x v="0"/>
    <x v="0"/>
    <x v="2"/>
    <n v="2"/>
    <x v="2"/>
    <x v="6"/>
    <x v="1"/>
    <x v="3"/>
    <x v="2"/>
    <x v="2"/>
    <x v="2"/>
    <x v="2"/>
    <x v="2"/>
    <x v="4"/>
    <x v="2"/>
    <x v="2"/>
    <x v="2"/>
    <x v="3"/>
    <x v="1"/>
    <x v="0"/>
    <x v="3"/>
    <x v="1"/>
    <x v="4"/>
    <x v="1"/>
    <x v="0"/>
    <x v="0"/>
    <x v="1"/>
    <x v="2"/>
    <x v="3"/>
    <x v="1"/>
    <x v="1"/>
    <x v="2"/>
    <x v="1"/>
    <x v="3"/>
    <x v="3"/>
    <x v="1"/>
    <x v="0"/>
    <x v="1"/>
    <x v="3"/>
    <x v="4"/>
    <x v="2"/>
    <x v="1"/>
    <x v="1"/>
    <x v="0"/>
    <x v="1"/>
    <x v="1"/>
    <x v="1"/>
    <x v="0"/>
    <x v="0"/>
    <x v="0"/>
    <x v="12"/>
    <x v="13"/>
    <x v="14"/>
    <x v="3"/>
    <x v="6"/>
    <x v="8"/>
    <x v="0"/>
    <x v="3"/>
    <x v="9"/>
    <x v="3"/>
    <x v="4"/>
  </r>
  <r>
    <x v="0"/>
    <x v="0"/>
    <x v="2"/>
    <n v="2"/>
    <x v="2"/>
    <x v="6"/>
    <x v="1"/>
    <x v="3"/>
    <x v="2"/>
    <x v="1"/>
    <x v="3"/>
    <x v="2"/>
    <x v="4"/>
    <x v="4"/>
    <x v="2"/>
    <x v="2"/>
    <x v="3"/>
    <x v="4"/>
    <x v="1"/>
    <x v="2"/>
    <x v="3"/>
    <x v="4"/>
    <x v="2"/>
    <x v="1"/>
    <x v="1"/>
    <x v="1"/>
    <x v="0"/>
    <x v="1"/>
    <x v="1"/>
    <x v="2"/>
    <x v="1"/>
    <x v="1"/>
    <x v="4"/>
    <x v="5"/>
    <x v="4"/>
    <x v="4"/>
    <x v="4"/>
    <x v="1"/>
    <x v="4"/>
    <x v="1"/>
    <x v="3"/>
    <x v="1"/>
    <x v="1"/>
    <x v="1"/>
    <x v="1"/>
    <x v="0"/>
    <x v="1"/>
    <x v="0"/>
    <x v="0"/>
    <x v="0"/>
    <x v="14"/>
    <x v="3"/>
    <x v="10"/>
    <x v="2"/>
    <x v="13"/>
    <x v="6"/>
    <x v="1"/>
    <x v="5"/>
    <x v="21"/>
    <x v="15"/>
    <x v="8"/>
  </r>
  <r>
    <x v="0"/>
    <x v="0"/>
    <x v="2"/>
    <n v="2"/>
    <x v="2"/>
    <x v="6"/>
    <x v="0"/>
    <x v="0"/>
    <x v="0"/>
    <x v="0"/>
    <x v="0"/>
    <x v="0"/>
    <x v="2"/>
    <x v="4"/>
    <x v="2"/>
    <x v="2"/>
    <x v="0"/>
    <x v="1"/>
    <x v="3"/>
    <x v="3"/>
    <x v="3"/>
    <x v="2"/>
    <x v="0"/>
    <x v="4"/>
    <x v="0"/>
    <x v="3"/>
    <x v="4"/>
    <x v="2"/>
    <x v="1"/>
    <x v="1"/>
    <x v="0"/>
    <x v="0"/>
    <x v="0"/>
    <x v="3"/>
    <x v="3"/>
    <x v="4"/>
    <x v="0"/>
    <x v="1"/>
    <x v="3"/>
    <x v="4"/>
    <x v="1"/>
    <x v="1"/>
    <x v="1"/>
    <x v="0"/>
    <x v="1"/>
    <x v="0"/>
    <x v="1"/>
    <x v="0"/>
    <x v="0"/>
    <x v="0"/>
    <x v="0"/>
    <x v="26"/>
    <x v="17"/>
    <x v="2"/>
    <x v="8"/>
    <x v="5"/>
    <x v="3"/>
    <x v="9"/>
    <x v="6"/>
    <x v="8"/>
    <x v="9"/>
  </r>
  <r>
    <x v="0"/>
    <x v="0"/>
    <x v="2"/>
    <n v="2"/>
    <x v="2"/>
    <x v="6"/>
    <x v="0"/>
    <x v="3"/>
    <x v="2"/>
    <x v="2"/>
    <x v="2"/>
    <x v="2"/>
    <x v="4"/>
    <x v="4"/>
    <x v="2"/>
    <x v="3"/>
    <x v="2"/>
    <x v="3"/>
    <x v="1"/>
    <x v="3"/>
    <x v="0"/>
    <x v="0"/>
    <x v="0"/>
    <x v="4"/>
    <x v="0"/>
    <x v="0"/>
    <x v="0"/>
    <x v="4"/>
    <x v="1"/>
    <x v="1"/>
    <x v="0"/>
    <x v="3"/>
    <x v="0"/>
    <x v="1"/>
    <x v="0"/>
    <x v="3"/>
    <x v="3"/>
    <x v="1"/>
    <x v="3"/>
    <x v="4"/>
    <x v="1"/>
    <x v="1"/>
    <x v="1"/>
    <x v="1"/>
    <x v="0"/>
    <x v="0"/>
    <x v="0"/>
    <x v="0"/>
    <x v="0"/>
    <x v="0"/>
    <x v="12"/>
    <x v="2"/>
    <x v="15"/>
    <x v="4"/>
    <x v="0"/>
    <x v="5"/>
    <x v="0"/>
    <x v="6"/>
    <x v="2"/>
    <x v="7"/>
    <x v="6"/>
  </r>
  <r>
    <x v="0"/>
    <x v="0"/>
    <x v="2"/>
    <n v="2"/>
    <x v="2"/>
    <x v="6"/>
    <x v="1"/>
    <x v="2"/>
    <x v="1"/>
    <x v="1"/>
    <x v="2"/>
    <x v="3"/>
    <x v="4"/>
    <x v="0"/>
    <x v="3"/>
    <x v="4"/>
    <x v="3"/>
    <x v="4"/>
    <x v="4"/>
    <x v="3"/>
    <x v="3"/>
    <x v="5"/>
    <x v="1"/>
    <x v="2"/>
    <x v="3"/>
    <x v="4"/>
    <x v="0"/>
    <x v="4"/>
    <x v="4"/>
    <x v="4"/>
    <x v="4"/>
    <x v="1"/>
    <x v="4"/>
    <x v="5"/>
    <x v="4"/>
    <x v="4"/>
    <x v="4"/>
    <x v="1"/>
    <x v="2"/>
    <x v="3"/>
    <x v="4"/>
    <x v="3"/>
    <x v="1"/>
    <x v="3"/>
    <x v="1"/>
    <x v="2"/>
    <x v="1"/>
    <x v="0"/>
    <x v="0"/>
    <x v="0"/>
    <x v="15"/>
    <x v="7"/>
    <x v="8"/>
    <x v="1"/>
    <x v="14"/>
    <x v="8"/>
    <x v="4"/>
    <x v="6"/>
    <x v="22"/>
    <x v="15"/>
    <x v="8"/>
  </r>
  <r>
    <x v="0"/>
    <x v="0"/>
    <x v="2"/>
    <n v="2"/>
    <x v="5"/>
    <x v="6"/>
    <x v="0"/>
    <x v="0"/>
    <x v="0"/>
    <x v="2"/>
    <x v="0"/>
    <x v="2"/>
    <x v="2"/>
    <x v="4"/>
    <x v="0"/>
    <x v="0"/>
    <x v="0"/>
    <x v="3"/>
    <x v="0"/>
    <x v="0"/>
    <x v="0"/>
    <x v="2"/>
    <x v="0"/>
    <x v="4"/>
    <x v="4"/>
    <x v="0"/>
    <x v="1"/>
    <x v="0"/>
    <x v="1"/>
    <x v="1"/>
    <x v="0"/>
    <x v="0"/>
    <x v="0"/>
    <x v="0"/>
    <x v="0"/>
    <x v="3"/>
    <x v="3"/>
    <x v="1"/>
    <x v="3"/>
    <x v="4"/>
    <x v="1"/>
    <x v="1"/>
    <x v="1"/>
    <x v="0"/>
    <x v="1"/>
    <x v="0"/>
    <x v="0"/>
    <x v="0"/>
    <x v="0"/>
    <x v="0"/>
    <x v="11"/>
    <x v="27"/>
    <x v="19"/>
    <x v="0"/>
    <x v="11"/>
    <x v="5"/>
    <x v="8"/>
    <x v="1"/>
    <x v="6"/>
    <x v="0"/>
    <x v="6"/>
  </r>
  <r>
    <x v="0"/>
    <x v="0"/>
    <x v="2"/>
    <n v="2"/>
    <x v="2"/>
    <x v="6"/>
    <x v="1"/>
    <x v="0"/>
    <x v="0"/>
    <x v="0"/>
    <x v="0"/>
    <x v="0"/>
    <x v="0"/>
    <x v="4"/>
    <x v="0"/>
    <x v="0"/>
    <x v="0"/>
    <x v="3"/>
    <x v="1"/>
    <x v="4"/>
    <x v="0"/>
    <x v="0"/>
    <x v="0"/>
    <x v="4"/>
    <x v="0"/>
    <x v="2"/>
    <x v="0"/>
    <x v="4"/>
    <x v="1"/>
    <x v="1"/>
    <x v="0"/>
    <x v="0"/>
    <x v="2"/>
    <x v="0"/>
    <x v="0"/>
    <x v="2"/>
    <x v="3"/>
    <x v="1"/>
    <x v="3"/>
    <x v="4"/>
    <x v="1"/>
    <x v="1"/>
    <x v="1"/>
    <x v="0"/>
    <x v="0"/>
    <x v="1"/>
    <x v="0"/>
    <x v="0"/>
    <x v="0"/>
    <x v="0"/>
    <x v="0"/>
    <x v="5"/>
    <x v="19"/>
    <x v="4"/>
    <x v="0"/>
    <x v="5"/>
    <x v="3"/>
    <x v="6"/>
    <x v="6"/>
    <x v="0"/>
    <x v="0"/>
  </r>
  <r>
    <x v="0"/>
    <x v="0"/>
    <x v="2"/>
    <n v="2"/>
    <x v="2"/>
    <x v="6"/>
    <x v="0"/>
    <x v="3"/>
    <x v="2"/>
    <x v="1"/>
    <x v="3"/>
    <x v="3"/>
    <x v="4"/>
    <x v="4"/>
    <x v="3"/>
    <x v="0"/>
    <x v="2"/>
    <x v="1"/>
    <x v="4"/>
    <x v="0"/>
    <x v="1"/>
    <x v="4"/>
    <x v="2"/>
    <x v="0"/>
    <x v="1"/>
    <x v="0"/>
    <x v="0"/>
    <x v="0"/>
    <x v="1"/>
    <x v="1"/>
    <x v="0"/>
    <x v="3"/>
    <x v="4"/>
    <x v="3"/>
    <x v="3"/>
    <x v="2"/>
    <x v="0"/>
    <x v="1"/>
    <x v="3"/>
    <x v="4"/>
    <x v="1"/>
    <x v="1"/>
    <x v="1"/>
    <x v="0"/>
    <x v="1"/>
    <x v="2"/>
    <x v="1"/>
    <x v="0"/>
    <x v="0"/>
    <x v="0"/>
    <x v="14"/>
    <x v="28"/>
    <x v="15"/>
    <x v="2"/>
    <x v="12"/>
    <x v="2"/>
    <x v="5"/>
    <x v="0"/>
    <x v="2"/>
    <x v="16"/>
    <x v="4"/>
  </r>
  <r>
    <x v="0"/>
    <x v="0"/>
    <x v="2"/>
    <n v="2"/>
    <x v="2"/>
    <x v="6"/>
    <x v="1"/>
    <x v="3"/>
    <x v="2"/>
    <x v="0"/>
    <x v="0"/>
    <x v="0"/>
    <x v="3"/>
    <x v="4"/>
    <x v="2"/>
    <x v="0"/>
    <x v="0"/>
    <x v="2"/>
    <x v="0"/>
    <x v="0"/>
    <x v="0"/>
    <x v="3"/>
    <x v="2"/>
    <x v="0"/>
    <x v="0"/>
    <x v="3"/>
    <x v="1"/>
    <x v="0"/>
    <x v="2"/>
    <x v="3"/>
    <x v="2"/>
    <x v="3"/>
    <x v="0"/>
    <x v="3"/>
    <x v="0"/>
    <x v="3"/>
    <x v="0"/>
    <x v="1"/>
    <x v="3"/>
    <x v="4"/>
    <x v="2"/>
    <x v="1"/>
    <x v="1"/>
    <x v="1"/>
    <x v="0"/>
    <x v="1"/>
    <x v="1"/>
    <x v="0"/>
    <x v="0"/>
    <x v="0"/>
    <x v="16"/>
    <x v="18"/>
    <x v="19"/>
    <x v="0"/>
    <x v="0"/>
    <x v="2"/>
    <x v="3"/>
    <x v="1"/>
    <x v="23"/>
    <x v="8"/>
    <x v="6"/>
  </r>
  <r>
    <x v="0"/>
    <x v="0"/>
    <x v="2"/>
    <n v="2"/>
    <x v="2"/>
    <x v="6"/>
    <x v="1"/>
    <x v="0"/>
    <x v="2"/>
    <x v="0"/>
    <x v="4"/>
    <x v="1"/>
    <x v="3"/>
    <x v="0"/>
    <x v="2"/>
    <x v="2"/>
    <x v="0"/>
    <x v="2"/>
    <x v="1"/>
    <x v="3"/>
    <x v="1"/>
    <x v="0"/>
    <x v="0"/>
    <x v="0"/>
    <x v="0"/>
    <x v="3"/>
    <x v="0"/>
    <x v="0"/>
    <x v="0"/>
    <x v="1"/>
    <x v="2"/>
    <x v="0"/>
    <x v="3"/>
    <x v="5"/>
    <x v="1"/>
    <x v="3"/>
    <x v="0"/>
    <x v="1"/>
    <x v="1"/>
    <x v="4"/>
    <x v="1"/>
    <x v="1"/>
    <x v="1"/>
    <x v="0"/>
    <x v="0"/>
    <x v="1"/>
    <x v="0"/>
    <x v="0"/>
    <x v="0"/>
    <x v="0"/>
    <x v="11"/>
    <x v="29"/>
    <x v="6"/>
    <x v="4"/>
    <x v="3"/>
    <x v="0"/>
    <x v="3"/>
    <x v="0"/>
    <x v="7"/>
    <x v="14"/>
    <x v="3"/>
  </r>
  <r>
    <x v="0"/>
    <x v="0"/>
    <x v="2"/>
    <n v="2"/>
    <x v="2"/>
    <x v="6"/>
    <x v="0"/>
    <x v="0"/>
    <x v="0"/>
    <x v="2"/>
    <x v="2"/>
    <x v="0"/>
    <x v="0"/>
    <x v="4"/>
    <x v="0"/>
    <x v="0"/>
    <x v="0"/>
    <x v="1"/>
    <x v="1"/>
    <x v="3"/>
    <x v="0"/>
    <x v="0"/>
    <x v="0"/>
    <x v="0"/>
    <x v="0"/>
    <x v="3"/>
    <x v="0"/>
    <x v="2"/>
    <x v="1"/>
    <x v="1"/>
    <x v="2"/>
    <x v="3"/>
    <x v="3"/>
    <x v="1"/>
    <x v="0"/>
    <x v="3"/>
    <x v="0"/>
    <x v="1"/>
    <x v="1"/>
    <x v="1"/>
    <x v="2"/>
    <x v="2"/>
    <x v="1"/>
    <x v="0"/>
    <x v="1"/>
    <x v="0"/>
    <x v="0"/>
    <x v="0"/>
    <x v="0"/>
    <x v="0"/>
    <x v="11"/>
    <x v="21"/>
    <x v="6"/>
    <x v="4"/>
    <x v="0"/>
    <x v="0"/>
    <x v="3"/>
    <x v="1"/>
    <x v="12"/>
    <x v="9"/>
    <x v="6"/>
  </r>
  <r>
    <x v="0"/>
    <x v="0"/>
    <x v="2"/>
    <n v="2"/>
    <x v="2"/>
    <x v="6"/>
    <x v="1"/>
    <x v="0"/>
    <x v="0"/>
    <x v="2"/>
    <x v="3"/>
    <x v="0"/>
    <x v="2"/>
    <x v="0"/>
    <x v="2"/>
    <x v="2"/>
    <x v="0"/>
    <x v="3"/>
    <x v="1"/>
    <x v="2"/>
    <x v="0"/>
    <x v="0"/>
    <x v="2"/>
    <x v="1"/>
    <x v="0"/>
    <x v="3"/>
    <x v="1"/>
    <x v="0"/>
    <x v="1"/>
    <x v="1"/>
    <x v="0"/>
    <x v="0"/>
    <x v="3"/>
    <x v="5"/>
    <x v="2"/>
    <x v="0"/>
    <x v="3"/>
    <x v="1"/>
    <x v="1"/>
    <x v="1"/>
    <x v="2"/>
    <x v="2"/>
    <x v="1"/>
    <x v="0"/>
    <x v="1"/>
    <x v="0"/>
    <x v="0"/>
    <x v="0"/>
    <x v="0"/>
    <x v="0"/>
    <x v="11"/>
    <x v="30"/>
    <x v="16"/>
    <x v="2"/>
    <x v="0"/>
    <x v="6"/>
    <x v="3"/>
    <x v="1"/>
    <x v="6"/>
    <x v="14"/>
    <x v="0"/>
  </r>
  <r>
    <x v="0"/>
    <x v="0"/>
    <x v="2"/>
    <n v="2"/>
    <x v="2"/>
    <x v="6"/>
    <x v="0"/>
    <x v="2"/>
    <x v="3"/>
    <x v="1"/>
    <x v="1"/>
    <x v="1"/>
    <x v="5"/>
    <x v="3"/>
    <x v="1"/>
    <x v="4"/>
    <x v="3"/>
    <x v="1"/>
    <x v="3"/>
    <x v="2"/>
    <x v="1"/>
    <x v="4"/>
    <x v="3"/>
    <x v="4"/>
    <x v="1"/>
    <x v="1"/>
    <x v="1"/>
    <x v="2"/>
    <x v="1"/>
    <x v="0"/>
    <x v="0"/>
    <x v="0"/>
    <x v="1"/>
    <x v="5"/>
    <x v="3"/>
    <x v="1"/>
    <x v="3"/>
    <x v="1"/>
    <x v="3"/>
    <x v="1"/>
    <x v="1"/>
    <x v="1"/>
    <x v="1"/>
    <x v="3"/>
    <x v="1"/>
    <x v="2"/>
    <x v="2"/>
    <x v="0"/>
    <x v="0"/>
    <x v="0"/>
    <x v="4"/>
    <x v="31"/>
    <x v="8"/>
    <x v="7"/>
    <x v="12"/>
    <x v="5"/>
    <x v="1"/>
    <x v="3"/>
    <x v="24"/>
    <x v="13"/>
    <x v="4"/>
  </r>
  <r>
    <x v="0"/>
    <x v="0"/>
    <x v="2"/>
    <n v="2"/>
    <x v="2"/>
    <x v="6"/>
    <x v="1"/>
    <x v="3"/>
    <x v="2"/>
    <x v="3"/>
    <x v="3"/>
    <x v="2"/>
    <x v="2"/>
    <x v="4"/>
    <x v="2"/>
    <x v="2"/>
    <x v="2"/>
    <x v="2"/>
    <x v="3"/>
    <x v="1"/>
    <x v="1"/>
    <x v="0"/>
    <x v="4"/>
    <x v="2"/>
    <x v="1"/>
    <x v="3"/>
    <x v="4"/>
    <x v="2"/>
    <x v="3"/>
    <x v="1"/>
    <x v="1"/>
    <x v="2"/>
    <x v="3"/>
    <x v="1"/>
    <x v="1"/>
    <x v="0"/>
    <x v="0"/>
    <x v="1"/>
    <x v="1"/>
    <x v="1"/>
    <x v="2"/>
    <x v="2"/>
    <x v="1"/>
    <x v="1"/>
    <x v="1"/>
    <x v="1"/>
    <x v="0"/>
    <x v="0"/>
    <x v="0"/>
    <x v="0"/>
    <x v="9"/>
    <x v="10"/>
    <x v="13"/>
    <x v="8"/>
    <x v="3"/>
    <x v="7"/>
    <x v="6"/>
    <x v="9"/>
    <x v="9"/>
    <x v="9"/>
    <x v="6"/>
  </r>
  <r>
    <x v="0"/>
    <x v="0"/>
    <x v="1"/>
    <n v="2"/>
    <x v="2"/>
    <x v="6"/>
    <x v="1"/>
    <x v="2"/>
    <x v="3"/>
    <x v="4"/>
    <x v="3"/>
    <x v="4"/>
    <x v="2"/>
    <x v="2"/>
    <x v="0"/>
    <x v="0"/>
    <x v="0"/>
    <x v="3"/>
    <x v="1"/>
    <x v="3"/>
    <x v="0"/>
    <x v="4"/>
    <x v="4"/>
    <x v="2"/>
    <x v="4"/>
    <x v="0"/>
    <x v="0"/>
    <x v="0"/>
    <x v="0"/>
    <x v="2"/>
    <x v="0"/>
    <x v="2"/>
    <x v="0"/>
    <x v="0"/>
    <x v="0"/>
    <x v="0"/>
    <x v="3"/>
    <x v="0"/>
    <x v="0"/>
    <x v="0"/>
    <x v="0"/>
    <x v="0"/>
    <x v="0"/>
    <x v="2"/>
    <x v="1"/>
    <x v="2"/>
    <x v="2"/>
    <x v="0"/>
    <x v="0"/>
    <x v="0"/>
    <x v="8"/>
    <x v="32"/>
    <x v="19"/>
    <x v="4"/>
    <x v="9"/>
    <x v="7"/>
    <x v="8"/>
    <x v="0"/>
    <x v="25"/>
    <x v="0"/>
    <x v="0"/>
  </r>
  <r>
    <x v="0"/>
    <x v="0"/>
    <x v="1"/>
    <n v="2"/>
    <x v="2"/>
    <x v="6"/>
    <x v="1"/>
    <x v="2"/>
    <x v="3"/>
    <x v="3"/>
    <x v="2"/>
    <x v="2"/>
    <x v="5"/>
    <x v="2"/>
    <x v="0"/>
    <x v="0"/>
    <x v="0"/>
    <x v="1"/>
    <x v="3"/>
    <x v="2"/>
    <x v="0"/>
    <x v="3"/>
    <x v="0"/>
    <x v="3"/>
    <x v="0"/>
    <x v="3"/>
    <x v="0"/>
    <x v="1"/>
    <x v="1"/>
    <x v="1"/>
    <x v="3"/>
    <x v="3"/>
    <x v="0"/>
    <x v="5"/>
    <x v="0"/>
    <x v="0"/>
    <x v="1"/>
    <x v="0"/>
    <x v="0"/>
    <x v="0"/>
    <x v="0"/>
    <x v="0"/>
    <x v="0"/>
    <x v="0"/>
    <x v="1"/>
    <x v="0"/>
    <x v="2"/>
    <x v="0"/>
    <x v="0"/>
    <x v="0"/>
    <x v="8"/>
    <x v="33"/>
    <x v="6"/>
    <x v="7"/>
    <x v="0"/>
    <x v="5"/>
    <x v="3"/>
    <x v="5"/>
    <x v="26"/>
    <x v="17"/>
    <x v="0"/>
  </r>
  <r>
    <x v="0"/>
    <x v="0"/>
    <x v="1"/>
    <n v="2"/>
    <x v="2"/>
    <x v="6"/>
    <x v="1"/>
    <x v="2"/>
    <x v="2"/>
    <x v="3"/>
    <x v="2"/>
    <x v="1"/>
    <x v="2"/>
    <x v="4"/>
    <x v="0"/>
    <x v="0"/>
    <x v="2"/>
    <x v="3"/>
    <x v="1"/>
    <x v="0"/>
    <x v="3"/>
    <x v="2"/>
    <x v="2"/>
    <x v="0"/>
    <x v="0"/>
    <x v="1"/>
    <x v="0"/>
    <x v="4"/>
    <x v="1"/>
    <x v="1"/>
    <x v="0"/>
    <x v="3"/>
    <x v="1"/>
    <x v="5"/>
    <x v="3"/>
    <x v="1"/>
    <x v="0"/>
    <x v="0"/>
    <x v="0"/>
    <x v="0"/>
    <x v="0"/>
    <x v="0"/>
    <x v="2"/>
    <x v="1"/>
    <x v="1"/>
    <x v="1"/>
    <x v="2"/>
    <x v="0"/>
    <x v="0"/>
    <x v="0"/>
    <x v="3"/>
    <x v="10"/>
    <x v="2"/>
    <x v="3"/>
    <x v="8"/>
    <x v="2"/>
    <x v="6"/>
    <x v="6"/>
    <x v="2"/>
    <x v="13"/>
    <x v="4"/>
  </r>
  <r>
    <x v="0"/>
    <x v="0"/>
    <x v="1"/>
    <n v="2"/>
    <x v="2"/>
    <x v="6"/>
    <x v="0"/>
    <x v="3"/>
    <x v="0"/>
    <x v="1"/>
    <x v="3"/>
    <x v="4"/>
    <x v="0"/>
    <x v="0"/>
    <x v="0"/>
    <x v="0"/>
    <x v="3"/>
    <x v="2"/>
    <x v="3"/>
    <x v="2"/>
    <x v="2"/>
    <x v="3"/>
    <x v="2"/>
    <x v="0"/>
    <x v="1"/>
    <x v="1"/>
    <x v="2"/>
    <x v="4"/>
    <x v="1"/>
    <x v="4"/>
    <x v="0"/>
    <x v="0"/>
    <x v="1"/>
    <x v="5"/>
    <x v="4"/>
    <x v="3"/>
    <x v="3"/>
    <x v="0"/>
    <x v="0"/>
    <x v="0"/>
    <x v="0"/>
    <x v="0"/>
    <x v="2"/>
    <x v="1"/>
    <x v="1"/>
    <x v="0"/>
    <x v="0"/>
    <x v="0"/>
    <x v="0"/>
    <x v="0"/>
    <x v="9"/>
    <x v="34"/>
    <x v="12"/>
    <x v="7"/>
    <x v="5"/>
    <x v="2"/>
    <x v="1"/>
    <x v="5"/>
    <x v="13"/>
    <x v="13"/>
    <x v="7"/>
  </r>
  <r>
    <x v="0"/>
    <x v="0"/>
    <x v="3"/>
    <n v="2"/>
    <x v="6"/>
    <x v="9"/>
    <x v="1"/>
    <x v="2"/>
    <x v="3"/>
    <x v="2"/>
    <x v="2"/>
    <x v="0"/>
    <x v="3"/>
    <x v="4"/>
    <x v="0"/>
    <x v="0"/>
    <x v="2"/>
    <x v="2"/>
    <x v="1"/>
    <x v="3"/>
    <x v="0"/>
    <x v="0"/>
    <x v="0"/>
    <x v="0"/>
    <x v="0"/>
    <x v="0"/>
    <x v="0"/>
    <x v="1"/>
    <x v="1"/>
    <x v="1"/>
    <x v="0"/>
    <x v="0"/>
    <x v="3"/>
    <x v="3"/>
    <x v="0"/>
    <x v="3"/>
    <x v="0"/>
    <x v="1"/>
    <x v="1"/>
    <x v="1"/>
    <x v="1"/>
    <x v="1"/>
    <x v="1"/>
    <x v="0"/>
    <x v="1"/>
    <x v="1"/>
    <x v="0"/>
    <x v="0"/>
    <x v="0"/>
    <x v="0"/>
    <x v="3"/>
    <x v="22"/>
    <x v="22"/>
    <x v="4"/>
    <x v="0"/>
    <x v="0"/>
    <x v="0"/>
    <x v="5"/>
    <x v="6"/>
    <x v="11"/>
    <x v="6"/>
  </r>
  <r>
    <x v="0"/>
    <x v="0"/>
    <x v="3"/>
    <n v="2"/>
    <x v="7"/>
    <x v="2"/>
    <x v="1"/>
    <x v="3"/>
    <x v="2"/>
    <x v="2"/>
    <x v="0"/>
    <x v="1"/>
    <x v="2"/>
    <x v="4"/>
    <x v="3"/>
    <x v="3"/>
    <x v="3"/>
    <x v="3"/>
    <x v="1"/>
    <x v="3"/>
    <x v="1"/>
    <x v="0"/>
    <x v="2"/>
    <x v="4"/>
    <x v="1"/>
    <x v="1"/>
    <x v="2"/>
    <x v="1"/>
    <x v="1"/>
    <x v="1"/>
    <x v="2"/>
    <x v="3"/>
    <x v="3"/>
    <x v="3"/>
    <x v="1"/>
    <x v="1"/>
    <x v="3"/>
    <x v="1"/>
    <x v="1"/>
    <x v="1"/>
    <x v="1"/>
    <x v="1"/>
    <x v="1"/>
    <x v="1"/>
    <x v="1"/>
    <x v="2"/>
    <x v="1"/>
    <x v="0"/>
    <x v="0"/>
    <x v="0"/>
    <x v="12"/>
    <x v="35"/>
    <x v="10"/>
    <x v="4"/>
    <x v="3"/>
    <x v="0"/>
    <x v="1"/>
    <x v="2"/>
    <x v="12"/>
    <x v="11"/>
    <x v="1"/>
  </r>
  <r>
    <x v="0"/>
    <x v="0"/>
    <x v="3"/>
    <n v="2"/>
    <x v="6"/>
    <x v="9"/>
    <x v="1"/>
    <x v="3"/>
    <x v="2"/>
    <x v="3"/>
    <x v="3"/>
    <x v="4"/>
    <x v="3"/>
    <x v="4"/>
    <x v="2"/>
    <x v="2"/>
    <x v="2"/>
    <x v="2"/>
    <x v="1"/>
    <x v="3"/>
    <x v="0"/>
    <x v="2"/>
    <x v="2"/>
    <x v="0"/>
    <x v="0"/>
    <x v="3"/>
    <x v="0"/>
    <x v="4"/>
    <x v="1"/>
    <x v="1"/>
    <x v="0"/>
    <x v="2"/>
    <x v="3"/>
    <x v="1"/>
    <x v="0"/>
    <x v="3"/>
    <x v="0"/>
    <x v="1"/>
    <x v="1"/>
    <x v="1"/>
    <x v="2"/>
    <x v="2"/>
    <x v="1"/>
    <x v="1"/>
    <x v="1"/>
    <x v="1"/>
    <x v="1"/>
    <x v="0"/>
    <x v="0"/>
    <x v="0"/>
    <x v="9"/>
    <x v="36"/>
    <x v="13"/>
    <x v="4"/>
    <x v="11"/>
    <x v="2"/>
    <x v="3"/>
    <x v="6"/>
    <x v="16"/>
    <x v="9"/>
    <x v="6"/>
  </r>
  <r>
    <x v="0"/>
    <x v="0"/>
    <x v="3"/>
    <n v="2"/>
    <x v="6"/>
    <x v="9"/>
    <x v="1"/>
    <x v="2"/>
    <x v="2"/>
    <x v="1"/>
    <x v="1"/>
    <x v="3"/>
    <x v="4"/>
    <x v="0"/>
    <x v="2"/>
    <x v="2"/>
    <x v="2"/>
    <x v="1"/>
    <x v="1"/>
    <x v="2"/>
    <x v="2"/>
    <x v="2"/>
    <x v="4"/>
    <x v="2"/>
    <x v="3"/>
    <x v="4"/>
    <x v="1"/>
    <x v="2"/>
    <x v="5"/>
    <x v="5"/>
    <x v="2"/>
    <x v="2"/>
    <x v="4"/>
    <x v="4"/>
    <x v="0"/>
    <x v="4"/>
    <x v="0"/>
    <x v="1"/>
    <x v="4"/>
    <x v="3"/>
    <x v="4"/>
    <x v="4"/>
    <x v="1"/>
    <x v="1"/>
    <x v="1"/>
    <x v="2"/>
    <x v="4"/>
    <x v="0"/>
    <x v="0"/>
    <x v="0"/>
    <x v="5"/>
    <x v="8"/>
    <x v="15"/>
    <x v="2"/>
    <x v="4"/>
    <x v="7"/>
    <x v="4"/>
    <x v="3"/>
    <x v="27"/>
    <x v="12"/>
    <x v="1"/>
  </r>
  <r>
    <x v="0"/>
    <x v="0"/>
    <x v="3"/>
    <n v="2"/>
    <x v="6"/>
    <x v="9"/>
    <x v="1"/>
    <x v="3"/>
    <x v="2"/>
    <x v="2"/>
    <x v="3"/>
    <x v="2"/>
    <x v="2"/>
    <x v="4"/>
    <x v="2"/>
    <x v="0"/>
    <x v="2"/>
    <x v="3"/>
    <x v="3"/>
    <x v="1"/>
    <x v="2"/>
    <x v="0"/>
    <x v="2"/>
    <x v="3"/>
    <x v="0"/>
    <x v="3"/>
    <x v="1"/>
    <x v="4"/>
    <x v="1"/>
    <x v="1"/>
    <x v="0"/>
    <x v="0"/>
    <x v="2"/>
    <x v="2"/>
    <x v="1"/>
    <x v="3"/>
    <x v="3"/>
    <x v="1"/>
    <x v="1"/>
    <x v="1"/>
    <x v="2"/>
    <x v="2"/>
    <x v="1"/>
    <x v="0"/>
    <x v="0"/>
    <x v="1"/>
    <x v="1"/>
    <x v="0"/>
    <x v="0"/>
    <x v="0"/>
    <x v="12"/>
    <x v="10"/>
    <x v="13"/>
    <x v="8"/>
    <x v="0"/>
    <x v="2"/>
    <x v="3"/>
    <x v="0"/>
    <x v="6"/>
    <x v="4"/>
    <x v="3"/>
  </r>
  <r>
    <x v="0"/>
    <x v="0"/>
    <x v="3"/>
    <n v="2"/>
    <x v="6"/>
    <x v="10"/>
    <x v="1"/>
    <x v="0"/>
    <x v="0"/>
    <x v="2"/>
    <x v="2"/>
    <x v="0"/>
    <x v="2"/>
    <x v="4"/>
    <x v="0"/>
    <x v="0"/>
    <x v="0"/>
    <x v="2"/>
    <x v="1"/>
    <x v="3"/>
    <x v="2"/>
    <x v="0"/>
    <x v="2"/>
    <x v="0"/>
    <x v="4"/>
    <x v="3"/>
    <x v="0"/>
    <x v="0"/>
    <x v="1"/>
    <x v="1"/>
    <x v="0"/>
    <x v="3"/>
    <x v="0"/>
    <x v="3"/>
    <x v="0"/>
    <x v="0"/>
    <x v="3"/>
    <x v="1"/>
    <x v="3"/>
    <x v="4"/>
    <x v="2"/>
    <x v="2"/>
    <x v="1"/>
    <x v="1"/>
    <x v="0"/>
    <x v="1"/>
    <x v="0"/>
    <x v="0"/>
    <x v="0"/>
    <x v="0"/>
    <x v="11"/>
    <x v="27"/>
    <x v="20"/>
    <x v="4"/>
    <x v="0"/>
    <x v="2"/>
    <x v="0"/>
    <x v="0"/>
    <x v="2"/>
    <x v="8"/>
    <x v="0"/>
  </r>
  <r>
    <x v="0"/>
    <x v="0"/>
    <x v="3"/>
    <n v="2"/>
    <x v="6"/>
    <x v="9"/>
    <x v="1"/>
    <x v="3"/>
    <x v="2"/>
    <x v="3"/>
    <x v="2"/>
    <x v="0"/>
    <x v="3"/>
    <x v="0"/>
    <x v="0"/>
    <x v="2"/>
    <x v="0"/>
    <x v="2"/>
    <x v="1"/>
    <x v="3"/>
    <x v="0"/>
    <x v="0"/>
    <x v="2"/>
    <x v="0"/>
    <x v="0"/>
    <x v="0"/>
    <x v="1"/>
    <x v="1"/>
    <x v="1"/>
    <x v="1"/>
    <x v="0"/>
    <x v="0"/>
    <x v="0"/>
    <x v="3"/>
    <x v="0"/>
    <x v="2"/>
    <x v="3"/>
    <x v="1"/>
    <x v="1"/>
    <x v="1"/>
    <x v="2"/>
    <x v="2"/>
    <x v="1"/>
    <x v="1"/>
    <x v="1"/>
    <x v="0"/>
    <x v="2"/>
    <x v="0"/>
    <x v="0"/>
    <x v="0"/>
    <x v="9"/>
    <x v="21"/>
    <x v="19"/>
    <x v="4"/>
    <x v="0"/>
    <x v="2"/>
    <x v="0"/>
    <x v="6"/>
    <x v="6"/>
    <x v="8"/>
    <x v="0"/>
  </r>
  <r>
    <x v="0"/>
    <x v="0"/>
    <x v="3"/>
    <n v="2"/>
    <x v="6"/>
    <x v="9"/>
    <x v="1"/>
    <x v="2"/>
    <x v="3"/>
    <x v="1"/>
    <x v="2"/>
    <x v="1"/>
    <x v="2"/>
    <x v="0"/>
    <x v="3"/>
    <x v="3"/>
    <x v="1"/>
    <x v="1"/>
    <x v="3"/>
    <x v="3"/>
    <x v="2"/>
    <x v="1"/>
    <x v="2"/>
    <x v="1"/>
    <x v="0"/>
    <x v="3"/>
    <x v="1"/>
    <x v="2"/>
    <x v="0"/>
    <x v="1"/>
    <x v="1"/>
    <x v="2"/>
    <x v="2"/>
    <x v="5"/>
    <x v="2"/>
    <x v="2"/>
    <x v="0"/>
    <x v="1"/>
    <x v="1"/>
    <x v="4"/>
    <x v="2"/>
    <x v="4"/>
    <x v="1"/>
    <x v="3"/>
    <x v="1"/>
    <x v="0"/>
    <x v="2"/>
    <x v="0"/>
    <x v="0"/>
    <x v="0"/>
    <x v="4"/>
    <x v="15"/>
    <x v="23"/>
    <x v="2"/>
    <x v="15"/>
    <x v="6"/>
    <x v="3"/>
    <x v="3"/>
    <x v="28"/>
    <x v="18"/>
    <x v="2"/>
  </r>
  <r>
    <x v="0"/>
    <x v="0"/>
    <x v="2"/>
    <n v="2"/>
    <x v="4"/>
    <x v="7"/>
    <x v="1"/>
    <x v="2"/>
    <x v="3"/>
    <x v="2"/>
    <x v="1"/>
    <x v="2"/>
    <x v="4"/>
    <x v="0"/>
    <x v="2"/>
    <x v="4"/>
    <x v="4"/>
    <x v="4"/>
    <x v="4"/>
    <x v="3"/>
    <x v="3"/>
    <x v="4"/>
    <x v="2"/>
    <x v="0"/>
    <x v="1"/>
    <x v="1"/>
    <x v="0"/>
    <x v="4"/>
    <x v="1"/>
    <x v="2"/>
    <x v="2"/>
    <x v="3"/>
    <x v="1"/>
    <x v="1"/>
    <x v="3"/>
    <x v="1"/>
    <x v="1"/>
    <x v="1"/>
    <x v="1"/>
    <x v="3"/>
    <x v="2"/>
    <x v="1"/>
    <x v="1"/>
    <x v="3"/>
    <x v="1"/>
    <x v="1"/>
    <x v="1"/>
    <x v="0"/>
    <x v="0"/>
    <x v="0"/>
    <x v="3"/>
    <x v="7"/>
    <x v="9"/>
    <x v="1"/>
    <x v="13"/>
    <x v="2"/>
    <x v="1"/>
    <x v="6"/>
    <x v="4"/>
    <x v="1"/>
    <x v="4"/>
  </r>
  <r>
    <x v="0"/>
    <x v="0"/>
    <x v="2"/>
    <n v="2"/>
    <x v="4"/>
    <x v="7"/>
    <x v="1"/>
    <x v="3"/>
    <x v="2"/>
    <x v="0"/>
    <x v="1"/>
    <x v="1"/>
    <x v="5"/>
    <x v="4"/>
    <x v="2"/>
    <x v="4"/>
    <x v="3"/>
    <x v="1"/>
    <x v="4"/>
    <x v="3"/>
    <x v="0"/>
    <x v="2"/>
    <x v="2"/>
    <x v="4"/>
    <x v="1"/>
    <x v="1"/>
    <x v="2"/>
    <x v="4"/>
    <x v="1"/>
    <x v="2"/>
    <x v="0"/>
    <x v="0"/>
    <x v="3"/>
    <x v="1"/>
    <x v="3"/>
    <x v="4"/>
    <x v="0"/>
    <x v="1"/>
    <x v="4"/>
    <x v="3"/>
    <x v="1"/>
    <x v="1"/>
    <x v="1"/>
    <x v="3"/>
    <x v="1"/>
    <x v="0"/>
    <x v="2"/>
    <x v="0"/>
    <x v="0"/>
    <x v="0"/>
    <x v="16"/>
    <x v="37"/>
    <x v="4"/>
    <x v="1"/>
    <x v="11"/>
    <x v="0"/>
    <x v="1"/>
    <x v="5"/>
    <x v="17"/>
    <x v="9"/>
    <x v="9"/>
  </r>
  <r>
    <x v="0"/>
    <x v="0"/>
    <x v="2"/>
    <n v="2"/>
    <x v="4"/>
    <x v="7"/>
    <x v="1"/>
    <x v="3"/>
    <x v="2"/>
    <x v="0"/>
    <x v="2"/>
    <x v="2"/>
    <x v="0"/>
    <x v="4"/>
    <x v="0"/>
    <x v="0"/>
    <x v="0"/>
    <x v="1"/>
    <x v="0"/>
    <x v="3"/>
    <x v="0"/>
    <x v="0"/>
    <x v="0"/>
    <x v="0"/>
    <x v="4"/>
    <x v="0"/>
    <x v="2"/>
    <x v="1"/>
    <x v="1"/>
    <x v="1"/>
    <x v="0"/>
    <x v="0"/>
    <x v="0"/>
    <x v="0"/>
    <x v="0"/>
    <x v="0"/>
    <x v="3"/>
    <x v="1"/>
    <x v="2"/>
    <x v="1"/>
    <x v="2"/>
    <x v="1"/>
    <x v="1"/>
    <x v="0"/>
    <x v="0"/>
    <x v="0"/>
    <x v="0"/>
    <x v="0"/>
    <x v="0"/>
    <x v="0"/>
    <x v="16"/>
    <x v="19"/>
    <x v="6"/>
    <x v="3"/>
    <x v="0"/>
    <x v="0"/>
    <x v="8"/>
    <x v="2"/>
    <x v="6"/>
    <x v="0"/>
    <x v="0"/>
  </r>
  <r>
    <x v="0"/>
    <x v="0"/>
    <x v="2"/>
    <n v="2"/>
    <x v="4"/>
    <x v="11"/>
    <x v="1"/>
    <x v="2"/>
    <x v="3"/>
    <x v="3"/>
    <x v="3"/>
    <x v="1"/>
    <x v="5"/>
    <x v="5"/>
    <x v="3"/>
    <x v="3"/>
    <x v="3"/>
    <x v="4"/>
    <x v="3"/>
    <x v="3"/>
    <x v="4"/>
    <x v="2"/>
    <x v="1"/>
    <x v="0"/>
    <x v="1"/>
    <x v="1"/>
    <x v="0"/>
    <x v="0"/>
    <x v="0"/>
    <x v="2"/>
    <x v="1"/>
    <x v="3"/>
    <x v="4"/>
    <x v="4"/>
    <x v="3"/>
    <x v="2"/>
    <x v="4"/>
    <x v="1"/>
    <x v="2"/>
    <x v="2"/>
    <x v="2"/>
    <x v="2"/>
    <x v="1"/>
    <x v="3"/>
    <x v="1"/>
    <x v="1"/>
    <x v="2"/>
    <x v="0"/>
    <x v="0"/>
    <x v="0"/>
    <x v="8"/>
    <x v="1"/>
    <x v="24"/>
    <x v="2"/>
    <x v="7"/>
    <x v="6"/>
    <x v="1"/>
    <x v="0"/>
    <x v="15"/>
    <x v="12"/>
    <x v="4"/>
  </r>
  <r>
    <x v="0"/>
    <x v="0"/>
    <x v="2"/>
    <n v="2"/>
    <x v="4"/>
    <x v="7"/>
    <x v="1"/>
    <x v="2"/>
    <x v="3"/>
    <x v="2"/>
    <x v="3"/>
    <x v="1"/>
    <x v="2"/>
    <x v="0"/>
    <x v="3"/>
    <x v="3"/>
    <x v="2"/>
    <x v="4"/>
    <x v="3"/>
    <x v="0"/>
    <x v="3"/>
    <x v="2"/>
    <x v="1"/>
    <x v="0"/>
    <x v="3"/>
    <x v="1"/>
    <x v="0"/>
    <x v="4"/>
    <x v="1"/>
    <x v="2"/>
    <x v="0"/>
    <x v="0"/>
    <x v="4"/>
    <x v="1"/>
    <x v="1"/>
    <x v="3"/>
    <x v="1"/>
    <x v="1"/>
    <x v="2"/>
    <x v="2"/>
    <x v="2"/>
    <x v="1"/>
    <x v="1"/>
    <x v="1"/>
    <x v="1"/>
    <x v="1"/>
    <x v="1"/>
    <x v="0"/>
    <x v="0"/>
    <x v="0"/>
    <x v="3"/>
    <x v="38"/>
    <x v="25"/>
    <x v="6"/>
    <x v="8"/>
    <x v="6"/>
    <x v="7"/>
    <x v="6"/>
    <x v="17"/>
    <x v="18"/>
    <x v="3"/>
  </r>
  <r>
    <x v="0"/>
    <x v="0"/>
    <x v="2"/>
    <n v="2"/>
    <x v="8"/>
    <x v="12"/>
    <x v="1"/>
    <x v="0"/>
    <x v="0"/>
    <x v="0"/>
    <x v="0"/>
    <x v="0"/>
    <x v="0"/>
    <x v="0"/>
    <x v="0"/>
    <x v="0"/>
    <x v="0"/>
    <x v="4"/>
    <x v="0"/>
    <x v="0"/>
    <x v="0"/>
    <x v="0"/>
    <x v="1"/>
    <x v="0"/>
    <x v="3"/>
    <x v="2"/>
    <x v="1"/>
    <x v="3"/>
    <x v="2"/>
    <x v="0"/>
    <x v="2"/>
    <x v="4"/>
    <x v="1"/>
    <x v="2"/>
    <x v="4"/>
    <x v="4"/>
    <x v="0"/>
    <x v="2"/>
    <x v="0"/>
    <x v="0"/>
    <x v="0"/>
    <x v="0"/>
    <x v="1"/>
    <x v="4"/>
    <x v="2"/>
    <x v="3"/>
    <x v="4"/>
    <x v="0"/>
    <x v="0"/>
    <x v="0"/>
    <x v="0"/>
    <x v="0"/>
    <x v="16"/>
    <x v="0"/>
    <x v="0"/>
    <x v="6"/>
    <x v="4"/>
    <x v="1"/>
    <x v="29"/>
    <x v="2"/>
    <x v="8"/>
  </r>
  <r>
    <x v="0"/>
    <x v="0"/>
    <x v="2"/>
    <n v="2"/>
    <x v="8"/>
    <x v="12"/>
    <x v="2"/>
    <x v="2"/>
    <x v="4"/>
    <x v="1"/>
    <x v="2"/>
    <x v="2"/>
    <x v="4"/>
    <x v="3"/>
    <x v="1"/>
    <x v="4"/>
    <x v="3"/>
    <x v="1"/>
    <x v="3"/>
    <x v="2"/>
    <x v="3"/>
    <x v="4"/>
    <x v="2"/>
    <x v="0"/>
    <x v="1"/>
    <x v="3"/>
    <x v="3"/>
    <x v="3"/>
    <x v="2"/>
    <x v="3"/>
    <x v="3"/>
    <x v="4"/>
    <x v="2"/>
    <x v="2"/>
    <x v="2"/>
    <x v="2"/>
    <x v="2"/>
    <x v="1"/>
    <x v="0"/>
    <x v="0"/>
    <x v="0"/>
    <x v="0"/>
    <x v="1"/>
    <x v="1"/>
    <x v="0"/>
    <x v="2"/>
    <x v="2"/>
    <x v="0"/>
    <x v="0"/>
    <x v="0"/>
    <x v="17"/>
    <x v="33"/>
    <x v="8"/>
    <x v="7"/>
    <x v="13"/>
    <x v="2"/>
    <x v="6"/>
    <x v="4"/>
    <x v="5"/>
    <x v="4"/>
    <x v="2"/>
  </r>
  <r>
    <x v="0"/>
    <x v="0"/>
    <x v="2"/>
    <n v="2"/>
    <x v="8"/>
    <x v="12"/>
    <x v="1"/>
    <x v="2"/>
    <x v="4"/>
    <x v="4"/>
    <x v="4"/>
    <x v="4"/>
    <x v="1"/>
    <x v="1"/>
    <x v="4"/>
    <x v="1"/>
    <x v="4"/>
    <x v="4"/>
    <x v="4"/>
    <x v="1"/>
    <x v="4"/>
    <x v="5"/>
    <x v="4"/>
    <x v="2"/>
    <x v="2"/>
    <x v="2"/>
    <x v="5"/>
    <x v="5"/>
    <x v="4"/>
    <x v="4"/>
    <x v="4"/>
    <x v="1"/>
    <x v="4"/>
    <x v="4"/>
    <x v="4"/>
    <x v="4"/>
    <x v="4"/>
    <x v="2"/>
    <x v="0"/>
    <x v="0"/>
    <x v="0"/>
    <x v="0"/>
    <x v="1"/>
    <x v="1"/>
    <x v="0"/>
    <x v="2"/>
    <x v="3"/>
    <x v="0"/>
    <x v="0"/>
    <x v="0"/>
    <x v="8"/>
    <x v="39"/>
    <x v="26"/>
    <x v="9"/>
    <x v="10"/>
    <x v="7"/>
    <x v="2"/>
    <x v="8"/>
    <x v="22"/>
    <x v="12"/>
    <x v="8"/>
  </r>
  <r>
    <x v="0"/>
    <x v="0"/>
    <x v="2"/>
    <n v="2"/>
    <x v="8"/>
    <x v="12"/>
    <x v="0"/>
    <x v="3"/>
    <x v="0"/>
    <x v="3"/>
    <x v="1"/>
    <x v="1"/>
    <x v="3"/>
    <x v="3"/>
    <x v="0"/>
    <x v="2"/>
    <x v="2"/>
    <x v="2"/>
    <x v="3"/>
    <x v="3"/>
    <x v="0"/>
    <x v="2"/>
    <x v="1"/>
    <x v="0"/>
    <x v="0"/>
    <x v="3"/>
    <x v="5"/>
    <x v="4"/>
    <x v="3"/>
    <x v="4"/>
    <x v="0"/>
    <x v="2"/>
    <x v="3"/>
    <x v="4"/>
    <x v="1"/>
    <x v="3"/>
    <x v="2"/>
    <x v="1"/>
    <x v="4"/>
    <x v="2"/>
    <x v="4"/>
    <x v="0"/>
    <x v="1"/>
    <x v="0"/>
    <x v="1"/>
    <x v="2"/>
    <x v="0"/>
    <x v="0"/>
    <x v="0"/>
    <x v="0"/>
    <x v="6"/>
    <x v="28"/>
    <x v="2"/>
    <x v="2"/>
    <x v="11"/>
    <x v="6"/>
    <x v="3"/>
    <x v="3"/>
    <x v="30"/>
    <x v="19"/>
    <x v="3"/>
  </r>
  <r>
    <x v="0"/>
    <x v="0"/>
    <x v="2"/>
    <n v="2"/>
    <x v="8"/>
    <x v="12"/>
    <x v="1"/>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0"/>
    <x v="2"/>
    <n v="2"/>
    <x v="8"/>
    <x v="12"/>
    <x v="1"/>
    <x v="2"/>
    <x v="3"/>
    <x v="1"/>
    <x v="3"/>
    <x v="1"/>
    <x v="2"/>
    <x v="4"/>
    <x v="2"/>
    <x v="2"/>
    <x v="2"/>
    <x v="3"/>
    <x v="1"/>
    <x v="1"/>
    <x v="0"/>
    <x v="0"/>
    <x v="2"/>
    <x v="1"/>
    <x v="1"/>
    <x v="2"/>
    <x v="4"/>
    <x v="5"/>
    <x v="3"/>
    <x v="1"/>
    <x v="2"/>
    <x v="1"/>
    <x v="1"/>
    <x v="5"/>
    <x v="3"/>
    <x v="3"/>
    <x v="0"/>
    <x v="1"/>
    <x v="1"/>
    <x v="3"/>
    <x v="2"/>
    <x v="1"/>
    <x v="1"/>
    <x v="0"/>
    <x v="1"/>
    <x v="2"/>
    <x v="1"/>
    <x v="0"/>
    <x v="0"/>
    <x v="0"/>
    <x v="4"/>
    <x v="40"/>
    <x v="14"/>
    <x v="1"/>
    <x v="0"/>
    <x v="6"/>
    <x v="1"/>
    <x v="7"/>
    <x v="31"/>
    <x v="13"/>
    <x v="1"/>
  </r>
  <r>
    <x v="0"/>
    <x v="0"/>
    <x v="2"/>
    <n v="2"/>
    <x v="8"/>
    <x v="12"/>
    <x v="0"/>
    <x v="3"/>
    <x v="2"/>
    <x v="0"/>
    <x v="3"/>
    <x v="2"/>
    <x v="2"/>
    <x v="4"/>
    <x v="2"/>
    <x v="3"/>
    <x v="2"/>
    <x v="3"/>
    <x v="3"/>
    <x v="2"/>
    <x v="1"/>
    <x v="2"/>
    <x v="1"/>
    <x v="0"/>
    <x v="3"/>
    <x v="1"/>
    <x v="5"/>
    <x v="2"/>
    <x v="1"/>
    <x v="1"/>
    <x v="0"/>
    <x v="0"/>
    <x v="3"/>
    <x v="3"/>
    <x v="3"/>
    <x v="3"/>
    <x v="0"/>
    <x v="1"/>
    <x v="2"/>
    <x v="2"/>
    <x v="1"/>
    <x v="1"/>
    <x v="1"/>
    <x v="1"/>
    <x v="0"/>
    <x v="0"/>
    <x v="2"/>
    <x v="0"/>
    <x v="0"/>
    <x v="0"/>
    <x v="16"/>
    <x v="10"/>
    <x v="15"/>
    <x v="7"/>
    <x v="2"/>
    <x v="6"/>
    <x v="7"/>
    <x v="7"/>
    <x v="6"/>
    <x v="11"/>
    <x v="1"/>
  </r>
  <r>
    <x v="0"/>
    <x v="0"/>
    <x v="2"/>
    <n v="2"/>
    <x v="8"/>
    <x v="12"/>
    <x v="0"/>
    <x v="3"/>
    <x v="3"/>
    <x v="2"/>
    <x v="3"/>
    <x v="2"/>
    <x v="2"/>
    <x v="4"/>
    <x v="2"/>
    <x v="2"/>
    <x v="2"/>
    <x v="2"/>
    <x v="1"/>
    <x v="3"/>
    <x v="1"/>
    <x v="2"/>
    <x v="2"/>
    <x v="0"/>
    <x v="0"/>
    <x v="3"/>
    <x v="1"/>
    <x v="2"/>
    <x v="1"/>
    <x v="1"/>
    <x v="0"/>
    <x v="0"/>
    <x v="1"/>
    <x v="1"/>
    <x v="3"/>
    <x v="0"/>
    <x v="0"/>
    <x v="1"/>
    <x v="3"/>
    <x v="4"/>
    <x v="1"/>
    <x v="1"/>
    <x v="1"/>
    <x v="0"/>
    <x v="1"/>
    <x v="1"/>
    <x v="1"/>
    <x v="0"/>
    <x v="0"/>
    <x v="0"/>
    <x v="9"/>
    <x v="10"/>
    <x v="13"/>
    <x v="4"/>
    <x v="2"/>
    <x v="2"/>
    <x v="3"/>
    <x v="3"/>
    <x v="6"/>
    <x v="1"/>
    <x v="5"/>
  </r>
  <r>
    <x v="0"/>
    <x v="0"/>
    <x v="2"/>
    <n v="2"/>
    <x v="8"/>
    <x v="12"/>
    <x v="1"/>
    <x v="3"/>
    <x v="2"/>
    <x v="2"/>
    <x v="2"/>
    <x v="2"/>
    <x v="3"/>
    <x v="0"/>
    <x v="2"/>
    <x v="2"/>
    <x v="0"/>
    <x v="3"/>
    <x v="1"/>
    <x v="3"/>
    <x v="0"/>
    <x v="0"/>
    <x v="1"/>
    <x v="1"/>
    <x v="0"/>
    <x v="3"/>
    <x v="4"/>
    <x v="2"/>
    <x v="5"/>
    <x v="1"/>
    <x v="1"/>
    <x v="2"/>
    <x v="3"/>
    <x v="3"/>
    <x v="1"/>
    <x v="3"/>
    <x v="1"/>
    <x v="1"/>
    <x v="1"/>
    <x v="2"/>
    <x v="4"/>
    <x v="1"/>
    <x v="1"/>
    <x v="0"/>
    <x v="1"/>
    <x v="1"/>
    <x v="1"/>
    <x v="0"/>
    <x v="0"/>
    <x v="0"/>
    <x v="12"/>
    <x v="19"/>
    <x v="16"/>
    <x v="4"/>
    <x v="0"/>
    <x v="1"/>
    <x v="3"/>
    <x v="9"/>
    <x v="32"/>
    <x v="11"/>
    <x v="3"/>
  </r>
  <r>
    <x v="0"/>
    <x v="0"/>
    <x v="2"/>
    <n v="2"/>
    <x v="8"/>
    <x v="12"/>
    <x v="1"/>
    <x v="3"/>
    <x v="2"/>
    <x v="2"/>
    <x v="0"/>
    <x v="3"/>
    <x v="3"/>
    <x v="4"/>
    <x v="1"/>
    <x v="2"/>
    <x v="2"/>
    <x v="1"/>
    <x v="4"/>
    <x v="3"/>
    <x v="1"/>
    <x v="2"/>
    <x v="4"/>
    <x v="2"/>
    <x v="1"/>
    <x v="3"/>
    <x v="5"/>
    <x v="5"/>
    <x v="3"/>
    <x v="1"/>
    <x v="4"/>
    <x v="1"/>
    <x v="3"/>
    <x v="0"/>
    <x v="0"/>
    <x v="1"/>
    <x v="4"/>
    <x v="1"/>
    <x v="3"/>
    <x v="4"/>
    <x v="1"/>
    <x v="1"/>
    <x v="1"/>
    <x v="1"/>
    <x v="1"/>
    <x v="0"/>
    <x v="3"/>
    <x v="0"/>
    <x v="0"/>
    <x v="0"/>
    <x v="12"/>
    <x v="15"/>
    <x v="27"/>
    <x v="1"/>
    <x v="2"/>
    <x v="7"/>
    <x v="6"/>
    <x v="8"/>
    <x v="27"/>
    <x v="5"/>
    <x v="5"/>
  </r>
  <r>
    <x v="0"/>
    <x v="0"/>
    <x v="2"/>
    <n v="2"/>
    <x v="8"/>
    <x v="12"/>
    <x v="0"/>
    <x v="0"/>
    <x v="0"/>
    <x v="0"/>
    <x v="0"/>
    <x v="4"/>
    <x v="2"/>
    <x v="4"/>
    <x v="2"/>
    <x v="0"/>
    <x v="0"/>
    <x v="0"/>
    <x v="1"/>
    <x v="3"/>
    <x v="0"/>
    <x v="0"/>
    <x v="2"/>
    <x v="0"/>
    <x v="4"/>
    <x v="0"/>
    <x v="2"/>
    <x v="1"/>
    <x v="1"/>
    <x v="1"/>
    <x v="0"/>
    <x v="0"/>
    <x v="3"/>
    <x v="0"/>
    <x v="1"/>
    <x v="3"/>
    <x v="0"/>
    <x v="1"/>
    <x v="1"/>
    <x v="1"/>
    <x v="2"/>
    <x v="2"/>
    <x v="1"/>
    <x v="0"/>
    <x v="1"/>
    <x v="1"/>
    <x v="0"/>
    <x v="0"/>
    <x v="0"/>
    <x v="0"/>
    <x v="0"/>
    <x v="23"/>
    <x v="20"/>
    <x v="4"/>
    <x v="0"/>
    <x v="2"/>
    <x v="8"/>
    <x v="2"/>
    <x v="6"/>
    <x v="5"/>
    <x v="3"/>
  </r>
  <r>
    <x v="0"/>
    <x v="0"/>
    <x v="2"/>
    <n v="2"/>
    <x v="8"/>
    <x v="12"/>
    <x v="0"/>
    <x v="3"/>
    <x v="2"/>
    <x v="2"/>
    <x v="2"/>
    <x v="0"/>
    <x v="3"/>
    <x v="0"/>
    <x v="0"/>
    <x v="2"/>
    <x v="2"/>
    <x v="2"/>
    <x v="1"/>
    <x v="3"/>
    <x v="0"/>
    <x v="0"/>
    <x v="2"/>
    <x v="0"/>
    <x v="0"/>
    <x v="0"/>
    <x v="0"/>
    <x v="4"/>
    <x v="1"/>
    <x v="1"/>
    <x v="0"/>
    <x v="0"/>
    <x v="0"/>
    <x v="3"/>
    <x v="1"/>
    <x v="3"/>
    <x v="3"/>
    <x v="1"/>
    <x v="1"/>
    <x v="4"/>
    <x v="3"/>
    <x v="1"/>
    <x v="1"/>
    <x v="1"/>
    <x v="0"/>
    <x v="1"/>
    <x v="1"/>
    <x v="0"/>
    <x v="0"/>
    <x v="0"/>
    <x v="12"/>
    <x v="21"/>
    <x v="2"/>
    <x v="4"/>
    <x v="0"/>
    <x v="2"/>
    <x v="0"/>
    <x v="6"/>
    <x v="6"/>
    <x v="8"/>
    <x v="3"/>
  </r>
  <r>
    <x v="0"/>
    <x v="0"/>
    <x v="2"/>
    <n v="2"/>
    <x v="8"/>
    <x v="12"/>
    <x v="0"/>
    <x v="3"/>
    <x v="2"/>
    <x v="0"/>
    <x v="2"/>
    <x v="0"/>
    <x v="3"/>
    <x v="4"/>
    <x v="2"/>
    <x v="2"/>
    <x v="2"/>
    <x v="3"/>
    <x v="1"/>
    <x v="3"/>
    <x v="1"/>
    <x v="0"/>
    <x v="2"/>
    <x v="0"/>
    <x v="0"/>
    <x v="3"/>
    <x v="2"/>
    <x v="0"/>
    <x v="1"/>
    <x v="1"/>
    <x v="0"/>
    <x v="0"/>
    <x v="0"/>
    <x v="0"/>
    <x v="0"/>
    <x v="0"/>
    <x v="3"/>
    <x v="1"/>
    <x v="3"/>
    <x v="4"/>
    <x v="1"/>
    <x v="1"/>
    <x v="1"/>
    <x v="1"/>
    <x v="0"/>
    <x v="0"/>
    <x v="0"/>
    <x v="0"/>
    <x v="0"/>
    <x v="0"/>
    <x v="16"/>
    <x v="22"/>
    <x v="14"/>
    <x v="4"/>
    <x v="3"/>
    <x v="2"/>
    <x v="3"/>
    <x v="6"/>
    <x v="6"/>
    <x v="0"/>
    <x v="0"/>
  </r>
  <r>
    <x v="0"/>
    <x v="0"/>
    <x v="2"/>
    <n v="2"/>
    <x v="8"/>
    <x v="12"/>
    <x v="1"/>
    <x v="0"/>
    <x v="2"/>
    <x v="0"/>
    <x v="0"/>
    <x v="2"/>
    <x v="3"/>
    <x v="0"/>
    <x v="2"/>
    <x v="0"/>
    <x v="0"/>
    <x v="3"/>
    <x v="1"/>
    <x v="0"/>
    <x v="0"/>
    <x v="3"/>
    <x v="2"/>
    <x v="0"/>
    <x v="4"/>
    <x v="3"/>
    <x v="4"/>
    <x v="4"/>
    <x v="2"/>
    <x v="3"/>
    <x v="0"/>
    <x v="0"/>
    <x v="4"/>
    <x v="3"/>
    <x v="0"/>
    <x v="0"/>
    <x v="3"/>
    <x v="1"/>
    <x v="1"/>
    <x v="1"/>
    <x v="1"/>
    <x v="1"/>
    <x v="1"/>
    <x v="0"/>
    <x v="0"/>
    <x v="0"/>
    <x v="0"/>
    <x v="0"/>
    <x v="0"/>
    <x v="0"/>
    <x v="11"/>
    <x v="21"/>
    <x v="6"/>
    <x v="3"/>
    <x v="0"/>
    <x v="2"/>
    <x v="0"/>
    <x v="1"/>
    <x v="6"/>
    <x v="16"/>
    <x v="0"/>
  </r>
  <r>
    <x v="0"/>
    <x v="0"/>
    <x v="2"/>
    <n v="2"/>
    <x v="8"/>
    <x v="12"/>
    <x v="1"/>
    <x v="0"/>
    <x v="2"/>
    <x v="0"/>
    <x v="0"/>
    <x v="2"/>
    <x v="2"/>
    <x v="2"/>
    <x v="2"/>
    <x v="2"/>
    <x v="0"/>
    <x v="3"/>
    <x v="1"/>
    <x v="2"/>
    <x v="1"/>
    <x v="1"/>
    <x v="3"/>
    <x v="3"/>
    <x v="1"/>
    <x v="1"/>
    <x v="0"/>
    <x v="2"/>
    <x v="1"/>
    <x v="2"/>
    <x v="2"/>
    <x v="3"/>
    <x v="3"/>
    <x v="5"/>
    <x v="0"/>
    <x v="3"/>
    <x v="0"/>
    <x v="1"/>
    <x v="1"/>
    <x v="1"/>
    <x v="2"/>
    <x v="2"/>
    <x v="1"/>
    <x v="0"/>
    <x v="0"/>
    <x v="0"/>
    <x v="0"/>
    <x v="0"/>
    <x v="0"/>
    <x v="0"/>
    <x v="11"/>
    <x v="41"/>
    <x v="16"/>
    <x v="2"/>
    <x v="1"/>
    <x v="4"/>
    <x v="1"/>
    <x v="1"/>
    <x v="4"/>
    <x v="14"/>
    <x v="6"/>
  </r>
  <r>
    <x v="0"/>
    <x v="0"/>
    <x v="2"/>
    <n v="2"/>
    <x v="8"/>
    <x v="12"/>
    <x v="0"/>
    <x v="0"/>
    <x v="2"/>
    <x v="1"/>
    <x v="2"/>
    <x v="0"/>
    <x v="2"/>
    <x v="0"/>
    <x v="0"/>
    <x v="0"/>
    <x v="0"/>
    <x v="3"/>
    <x v="3"/>
    <x v="2"/>
    <x v="0"/>
    <x v="0"/>
    <x v="2"/>
    <x v="0"/>
    <x v="1"/>
    <x v="3"/>
    <x v="1"/>
    <x v="2"/>
    <x v="1"/>
    <x v="1"/>
    <x v="0"/>
    <x v="0"/>
    <x v="3"/>
    <x v="3"/>
    <x v="1"/>
    <x v="3"/>
    <x v="3"/>
    <x v="1"/>
    <x v="1"/>
    <x v="1"/>
    <x v="2"/>
    <x v="1"/>
    <x v="1"/>
    <x v="1"/>
    <x v="0"/>
    <x v="0"/>
    <x v="0"/>
    <x v="0"/>
    <x v="0"/>
    <x v="0"/>
    <x v="9"/>
    <x v="22"/>
    <x v="19"/>
    <x v="7"/>
    <x v="0"/>
    <x v="2"/>
    <x v="6"/>
    <x v="3"/>
    <x v="6"/>
    <x v="11"/>
    <x v="3"/>
  </r>
  <r>
    <x v="0"/>
    <x v="0"/>
    <x v="2"/>
    <n v="2"/>
    <x v="8"/>
    <x v="12"/>
    <x v="1"/>
    <x v="0"/>
    <x v="0"/>
    <x v="0"/>
    <x v="0"/>
    <x v="0"/>
    <x v="3"/>
    <x v="4"/>
    <x v="0"/>
    <x v="0"/>
    <x v="0"/>
    <x v="3"/>
    <x v="1"/>
    <x v="3"/>
    <x v="0"/>
    <x v="0"/>
    <x v="0"/>
    <x v="4"/>
    <x v="4"/>
    <x v="0"/>
    <x v="1"/>
    <x v="4"/>
    <x v="1"/>
    <x v="1"/>
    <x v="0"/>
    <x v="0"/>
    <x v="0"/>
    <x v="0"/>
    <x v="0"/>
    <x v="3"/>
    <x v="3"/>
    <x v="1"/>
    <x v="1"/>
    <x v="4"/>
    <x v="1"/>
    <x v="1"/>
    <x v="1"/>
    <x v="0"/>
    <x v="0"/>
    <x v="0"/>
    <x v="0"/>
    <x v="0"/>
    <x v="0"/>
    <x v="0"/>
    <x v="0"/>
    <x v="18"/>
    <x v="19"/>
    <x v="4"/>
    <x v="0"/>
    <x v="5"/>
    <x v="8"/>
    <x v="0"/>
    <x v="6"/>
    <x v="0"/>
    <x v="6"/>
  </r>
  <r>
    <x v="0"/>
    <x v="0"/>
    <x v="2"/>
    <n v="2"/>
    <x v="8"/>
    <x v="12"/>
    <x v="0"/>
    <x v="0"/>
    <x v="0"/>
    <x v="2"/>
    <x v="2"/>
    <x v="2"/>
    <x v="0"/>
    <x v="4"/>
    <x v="0"/>
    <x v="0"/>
    <x v="0"/>
    <x v="3"/>
    <x v="1"/>
    <x v="3"/>
    <x v="0"/>
    <x v="2"/>
    <x v="2"/>
    <x v="0"/>
    <x v="0"/>
    <x v="3"/>
    <x v="0"/>
    <x v="4"/>
    <x v="1"/>
    <x v="1"/>
    <x v="0"/>
    <x v="0"/>
    <x v="0"/>
    <x v="3"/>
    <x v="1"/>
    <x v="3"/>
    <x v="3"/>
    <x v="1"/>
    <x v="1"/>
    <x v="4"/>
    <x v="1"/>
    <x v="1"/>
    <x v="1"/>
    <x v="1"/>
    <x v="0"/>
    <x v="1"/>
    <x v="1"/>
    <x v="0"/>
    <x v="0"/>
    <x v="0"/>
    <x v="11"/>
    <x v="19"/>
    <x v="19"/>
    <x v="4"/>
    <x v="11"/>
    <x v="2"/>
    <x v="3"/>
    <x v="6"/>
    <x v="6"/>
    <x v="8"/>
    <x v="3"/>
  </r>
  <r>
    <x v="0"/>
    <x v="0"/>
    <x v="2"/>
    <n v="2"/>
    <x v="8"/>
    <x v="12"/>
    <x v="0"/>
    <x v="3"/>
    <x v="2"/>
    <x v="3"/>
    <x v="3"/>
    <x v="2"/>
    <x v="2"/>
    <x v="0"/>
    <x v="2"/>
    <x v="2"/>
    <x v="2"/>
    <x v="1"/>
    <x v="1"/>
    <x v="3"/>
    <x v="0"/>
    <x v="0"/>
    <x v="2"/>
    <x v="0"/>
    <x v="0"/>
    <x v="0"/>
    <x v="4"/>
    <x v="2"/>
    <x v="1"/>
    <x v="1"/>
    <x v="0"/>
    <x v="3"/>
    <x v="1"/>
    <x v="5"/>
    <x v="3"/>
    <x v="2"/>
    <x v="0"/>
    <x v="1"/>
    <x v="1"/>
    <x v="1"/>
    <x v="2"/>
    <x v="2"/>
    <x v="1"/>
    <x v="1"/>
    <x v="0"/>
    <x v="0"/>
    <x v="0"/>
    <x v="0"/>
    <x v="0"/>
    <x v="0"/>
    <x v="9"/>
    <x v="15"/>
    <x v="15"/>
    <x v="4"/>
    <x v="0"/>
    <x v="2"/>
    <x v="0"/>
    <x v="9"/>
    <x v="2"/>
    <x v="13"/>
    <x v="4"/>
  </r>
  <r>
    <x v="0"/>
    <x v="0"/>
    <x v="2"/>
    <n v="2"/>
    <x v="8"/>
    <x v="12"/>
    <x v="0"/>
    <x v="2"/>
    <x v="3"/>
    <x v="3"/>
    <x v="1"/>
    <x v="3"/>
    <x v="4"/>
    <x v="4"/>
    <x v="2"/>
    <x v="4"/>
    <x v="3"/>
    <x v="1"/>
    <x v="3"/>
    <x v="1"/>
    <x v="3"/>
    <x v="0"/>
    <x v="2"/>
    <x v="0"/>
    <x v="3"/>
    <x v="4"/>
    <x v="5"/>
    <x v="5"/>
    <x v="1"/>
    <x v="1"/>
    <x v="0"/>
    <x v="3"/>
    <x v="4"/>
    <x v="4"/>
    <x v="0"/>
    <x v="4"/>
    <x v="0"/>
    <x v="1"/>
    <x v="2"/>
    <x v="1"/>
    <x v="3"/>
    <x v="2"/>
    <x v="1"/>
    <x v="1"/>
    <x v="0"/>
    <x v="1"/>
    <x v="1"/>
    <x v="0"/>
    <x v="0"/>
    <x v="0"/>
    <x v="8"/>
    <x v="9"/>
    <x v="4"/>
    <x v="8"/>
    <x v="16"/>
    <x v="2"/>
    <x v="4"/>
    <x v="8"/>
    <x v="2"/>
    <x v="12"/>
    <x v="1"/>
  </r>
  <r>
    <x v="0"/>
    <x v="0"/>
    <x v="2"/>
    <n v="2"/>
    <x v="8"/>
    <x v="12"/>
    <x v="0"/>
    <x v="2"/>
    <x v="3"/>
    <x v="2"/>
    <x v="3"/>
    <x v="1"/>
    <x v="4"/>
    <x v="4"/>
    <x v="3"/>
    <x v="2"/>
    <x v="2"/>
    <x v="3"/>
    <x v="3"/>
    <x v="2"/>
    <x v="1"/>
    <x v="2"/>
    <x v="2"/>
    <x v="1"/>
    <x v="3"/>
    <x v="3"/>
    <x v="4"/>
    <x v="2"/>
    <x v="0"/>
    <x v="1"/>
    <x v="2"/>
    <x v="3"/>
    <x v="3"/>
    <x v="3"/>
    <x v="2"/>
    <x v="2"/>
    <x v="1"/>
    <x v="1"/>
    <x v="4"/>
    <x v="3"/>
    <x v="3"/>
    <x v="1"/>
    <x v="1"/>
    <x v="1"/>
    <x v="1"/>
    <x v="1"/>
    <x v="1"/>
    <x v="0"/>
    <x v="0"/>
    <x v="0"/>
    <x v="3"/>
    <x v="4"/>
    <x v="15"/>
    <x v="7"/>
    <x v="2"/>
    <x v="6"/>
    <x v="9"/>
    <x v="9"/>
    <x v="4"/>
    <x v="11"/>
    <x v="2"/>
  </r>
  <r>
    <x v="0"/>
    <x v="1"/>
    <x v="4"/>
    <n v="2"/>
    <x v="4"/>
    <x v="13"/>
    <x v="1"/>
    <x v="2"/>
    <x v="3"/>
    <x v="1"/>
    <x v="2"/>
    <x v="1"/>
    <x v="2"/>
    <x v="0"/>
    <x v="3"/>
    <x v="2"/>
    <x v="2"/>
    <x v="1"/>
    <x v="1"/>
    <x v="3"/>
    <x v="3"/>
    <x v="2"/>
    <x v="2"/>
    <x v="0"/>
    <x v="1"/>
    <x v="1"/>
    <x v="0"/>
    <x v="4"/>
    <x v="1"/>
    <x v="1"/>
    <x v="2"/>
    <x v="2"/>
    <x v="3"/>
    <x v="3"/>
    <x v="1"/>
    <x v="0"/>
    <x v="0"/>
    <x v="1"/>
    <x v="1"/>
    <x v="4"/>
    <x v="2"/>
    <x v="2"/>
    <x v="1"/>
    <x v="1"/>
    <x v="1"/>
    <x v="1"/>
    <x v="1"/>
    <x v="0"/>
    <x v="0"/>
    <x v="0"/>
    <x v="4"/>
    <x v="15"/>
    <x v="7"/>
    <x v="4"/>
    <x v="8"/>
    <x v="2"/>
    <x v="1"/>
    <x v="6"/>
    <x v="13"/>
    <x v="11"/>
    <x v="6"/>
  </r>
  <r>
    <x v="0"/>
    <x v="1"/>
    <x v="4"/>
    <n v="2"/>
    <x v="4"/>
    <x v="13"/>
    <x v="0"/>
    <x v="2"/>
    <x v="3"/>
    <x v="3"/>
    <x v="3"/>
    <x v="1"/>
    <x v="2"/>
    <x v="2"/>
    <x v="3"/>
    <x v="3"/>
    <x v="3"/>
    <x v="3"/>
    <x v="3"/>
    <x v="2"/>
    <x v="3"/>
    <x v="1"/>
    <x v="2"/>
    <x v="0"/>
    <x v="1"/>
    <x v="1"/>
    <x v="1"/>
    <x v="0"/>
    <x v="3"/>
    <x v="2"/>
    <x v="0"/>
    <x v="3"/>
    <x v="3"/>
    <x v="3"/>
    <x v="1"/>
    <x v="3"/>
    <x v="0"/>
    <x v="1"/>
    <x v="4"/>
    <x v="3"/>
    <x v="2"/>
    <x v="2"/>
    <x v="1"/>
    <x v="1"/>
    <x v="0"/>
    <x v="0"/>
    <x v="0"/>
    <x v="0"/>
    <x v="0"/>
    <x v="0"/>
    <x v="8"/>
    <x v="4"/>
    <x v="10"/>
    <x v="7"/>
    <x v="6"/>
    <x v="2"/>
    <x v="1"/>
    <x v="1"/>
    <x v="33"/>
    <x v="11"/>
    <x v="3"/>
  </r>
  <r>
    <x v="0"/>
    <x v="1"/>
    <x v="4"/>
    <n v="2"/>
    <x v="4"/>
    <x v="13"/>
    <x v="0"/>
    <x v="3"/>
    <x v="3"/>
    <x v="3"/>
    <x v="3"/>
    <x v="4"/>
    <x v="4"/>
    <x v="2"/>
    <x v="2"/>
    <x v="2"/>
    <x v="2"/>
    <x v="2"/>
    <x v="0"/>
    <x v="0"/>
    <x v="0"/>
    <x v="0"/>
    <x v="0"/>
    <x v="4"/>
    <x v="4"/>
    <x v="0"/>
    <x v="2"/>
    <x v="1"/>
    <x v="1"/>
    <x v="1"/>
    <x v="0"/>
    <x v="0"/>
    <x v="0"/>
    <x v="0"/>
    <x v="0"/>
    <x v="0"/>
    <x v="3"/>
    <x v="1"/>
    <x v="3"/>
    <x v="4"/>
    <x v="1"/>
    <x v="1"/>
    <x v="1"/>
    <x v="0"/>
    <x v="0"/>
    <x v="1"/>
    <x v="0"/>
    <x v="0"/>
    <x v="0"/>
    <x v="0"/>
    <x v="3"/>
    <x v="42"/>
    <x v="13"/>
    <x v="0"/>
    <x v="0"/>
    <x v="5"/>
    <x v="8"/>
    <x v="2"/>
    <x v="6"/>
    <x v="0"/>
    <x v="0"/>
  </r>
  <r>
    <x v="0"/>
    <x v="1"/>
    <x v="4"/>
    <n v="2"/>
    <x v="4"/>
    <x v="13"/>
    <x v="0"/>
    <x v="3"/>
    <x v="0"/>
    <x v="2"/>
    <x v="0"/>
    <x v="0"/>
    <x v="0"/>
    <x v="0"/>
    <x v="2"/>
    <x v="2"/>
    <x v="0"/>
    <x v="3"/>
    <x v="1"/>
    <x v="0"/>
    <x v="0"/>
    <x v="0"/>
    <x v="2"/>
    <x v="0"/>
    <x v="0"/>
    <x v="0"/>
    <x v="0"/>
    <x v="4"/>
    <x v="1"/>
    <x v="1"/>
    <x v="0"/>
    <x v="3"/>
    <x v="0"/>
    <x v="0"/>
    <x v="0"/>
    <x v="0"/>
    <x v="3"/>
    <x v="1"/>
    <x v="2"/>
    <x v="4"/>
    <x v="3"/>
    <x v="1"/>
    <x v="1"/>
    <x v="0"/>
    <x v="0"/>
    <x v="1"/>
    <x v="0"/>
    <x v="0"/>
    <x v="0"/>
    <x v="0"/>
    <x v="2"/>
    <x v="0"/>
    <x v="16"/>
    <x v="3"/>
    <x v="0"/>
    <x v="2"/>
    <x v="0"/>
    <x v="6"/>
    <x v="2"/>
    <x v="0"/>
    <x v="0"/>
  </r>
  <r>
    <x v="0"/>
    <x v="1"/>
    <x v="4"/>
    <n v="2"/>
    <x v="4"/>
    <x v="13"/>
    <x v="1"/>
    <x v="3"/>
    <x v="3"/>
    <x v="1"/>
    <x v="2"/>
    <x v="1"/>
    <x v="2"/>
    <x v="4"/>
    <x v="2"/>
    <x v="2"/>
    <x v="3"/>
    <x v="3"/>
    <x v="1"/>
    <x v="2"/>
    <x v="1"/>
    <x v="2"/>
    <x v="2"/>
    <x v="0"/>
    <x v="0"/>
    <x v="3"/>
    <x v="0"/>
    <x v="4"/>
    <x v="1"/>
    <x v="2"/>
    <x v="2"/>
    <x v="3"/>
    <x v="3"/>
    <x v="1"/>
    <x v="1"/>
    <x v="3"/>
    <x v="0"/>
    <x v="1"/>
    <x v="2"/>
    <x v="1"/>
    <x v="2"/>
    <x v="2"/>
    <x v="1"/>
    <x v="1"/>
    <x v="0"/>
    <x v="0"/>
    <x v="1"/>
    <x v="0"/>
    <x v="0"/>
    <x v="0"/>
    <x v="5"/>
    <x v="10"/>
    <x v="3"/>
    <x v="2"/>
    <x v="2"/>
    <x v="2"/>
    <x v="3"/>
    <x v="6"/>
    <x v="4"/>
    <x v="9"/>
    <x v="3"/>
  </r>
  <r>
    <x v="0"/>
    <x v="1"/>
    <x v="4"/>
    <n v="2"/>
    <x v="4"/>
    <x v="13"/>
    <x v="0"/>
    <x v="2"/>
    <x v="3"/>
    <x v="2"/>
    <x v="3"/>
    <x v="2"/>
    <x v="2"/>
    <x v="4"/>
    <x v="2"/>
    <x v="0"/>
    <x v="0"/>
    <x v="0"/>
    <x v="1"/>
    <x v="3"/>
    <x v="0"/>
    <x v="0"/>
    <x v="0"/>
    <x v="4"/>
    <x v="0"/>
    <x v="3"/>
    <x v="0"/>
    <x v="1"/>
    <x v="1"/>
    <x v="1"/>
    <x v="0"/>
    <x v="3"/>
    <x v="0"/>
    <x v="0"/>
    <x v="0"/>
    <x v="3"/>
    <x v="3"/>
    <x v="1"/>
    <x v="1"/>
    <x v="1"/>
    <x v="2"/>
    <x v="2"/>
    <x v="1"/>
    <x v="0"/>
    <x v="0"/>
    <x v="1"/>
    <x v="1"/>
    <x v="0"/>
    <x v="0"/>
    <x v="0"/>
    <x v="3"/>
    <x v="10"/>
    <x v="20"/>
    <x v="4"/>
    <x v="0"/>
    <x v="5"/>
    <x v="3"/>
    <x v="5"/>
    <x v="2"/>
    <x v="0"/>
    <x v="6"/>
  </r>
  <r>
    <x v="0"/>
    <x v="1"/>
    <x v="4"/>
    <n v="2"/>
    <x v="4"/>
    <x v="13"/>
    <x v="0"/>
    <x v="3"/>
    <x v="2"/>
    <x v="2"/>
    <x v="3"/>
    <x v="1"/>
    <x v="4"/>
    <x v="4"/>
    <x v="2"/>
    <x v="2"/>
    <x v="2"/>
    <x v="1"/>
    <x v="1"/>
    <x v="3"/>
    <x v="1"/>
    <x v="0"/>
    <x v="0"/>
    <x v="4"/>
    <x v="1"/>
    <x v="3"/>
    <x v="0"/>
    <x v="4"/>
    <x v="1"/>
    <x v="1"/>
    <x v="0"/>
    <x v="0"/>
    <x v="3"/>
    <x v="3"/>
    <x v="0"/>
    <x v="0"/>
    <x v="3"/>
    <x v="1"/>
    <x v="4"/>
    <x v="2"/>
    <x v="2"/>
    <x v="4"/>
    <x v="1"/>
    <x v="0"/>
    <x v="0"/>
    <x v="0"/>
    <x v="1"/>
    <x v="0"/>
    <x v="0"/>
    <x v="0"/>
    <x v="12"/>
    <x v="4"/>
    <x v="15"/>
    <x v="4"/>
    <x v="3"/>
    <x v="5"/>
    <x v="6"/>
    <x v="6"/>
    <x v="6"/>
    <x v="11"/>
    <x v="0"/>
  </r>
  <r>
    <x v="0"/>
    <x v="1"/>
    <x v="4"/>
    <n v="2"/>
    <x v="4"/>
    <x v="13"/>
    <x v="1"/>
    <x v="3"/>
    <x v="2"/>
    <x v="3"/>
    <x v="3"/>
    <x v="2"/>
    <x v="2"/>
    <x v="2"/>
    <x v="3"/>
    <x v="3"/>
    <x v="2"/>
    <x v="3"/>
    <x v="4"/>
    <x v="3"/>
    <x v="0"/>
    <x v="0"/>
    <x v="2"/>
    <x v="0"/>
    <x v="1"/>
    <x v="3"/>
    <x v="1"/>
    <x v="0"/>
    <x v="3"/>
    <x v="1"/>
    <x v="2"/>
    <x v="3"/>
    <x v="3"/>
    <x v="1"/>
    <x v="1"/>
    <x v="3"/>
    <x v="1"/>
    <x v="1"/>
    <x v="2"/>
    <x v="2"/>
    <x v="2"/>
    <x v="2"/>
    <x v="1"/>
    <x v="1"/>
    <x v="0"/>
    <x v="1"/>
    <x v="2"/>
    <x v="0"/>
    <x v="0"/>
    <x v="0"/>
    <x v="9"/>
    <x v="3"/>
    <x v="7"/>
    <x v="1"/>
    <x v="0"/>
    <x v="2"/>
    <x v="6"/>
    <x v="1"/>
    <x v="10"/>
    <x v="9"/>
    <x v="3"/>
  </r>
  <r>
    <x v="0"/>
    <x v="1"/>
    <x v="4"/>
    <n v="2"/>
    <x v="4"/>
    <x v="13"/>
    <x v="0"/>
    <x v="3"/>
    <x v="3"/>
    <x v="3"/>
    <x v="3"/>
    <x v="1"/>
    <x v="2"/>
    <x v="4"/>
    <x v="2"/>
    <x v="2"/>
    <x v="2"/>
    <x v="2"/>
    <x v="3"/>
    <x v="3"/>
    <x v="0"/>
    <x v="0"/>
    <x v="2"/>
    <x v="0"/>
    <x v="1"/>
    <x v="1"/>
    <x v="0"/>
    <x v="4"/>
    <x v="1"/>
    <x v="1"/>
    <x v="2"/>
    <x v="3"/>
    <x v="1"/>
    <x v="1"/>
    <x v="2"/>
    <x v="2"/>
    <x v="3"/>
    <x v="1"/>
    <x v="1"/>
    <x v="1"/>
    <x v="2"/>
    <x v="2"/>
    <x v="1"/>
    <x v="1"/>
    <x v="0"/>
    <x v="2"/>
    <x v="2"/>
    <x v="0"/>
    <x v="0"/>
    <x v="0"/>
    <x v="3"/>
    <x v="40"/>
    <x v="13"/>
    <x v="2"/>
    <x v="0"/>
    <x v="2"/>
    <x v="1"/>
    <x v="6"/>
    <x v="12"/>
    <x v="1"/>
    <x v="2"/>
  </r>
  <r>
    <x v="0"/>
    <x v="1"/>
    <x v="4"/>
    <n v="2"/>
    <x v="4"/>
    <x v="13"/>
    <x v="1"/>
    <x v="2"/>
    <x v="3"/>
    <x v="1"/>
    <x v="3"/>
    <x v="2"/>
    <x v="2"/>
    <x v="4"/>
    <x v="3"/>
    <x v="3"/>
    <x v="1"/>
    <x v="3"/>
    <x v="4"/>
    <x v="0"/>
    <x v="3"/>
    <x v="0"/>
    <x v="0"/>
    <x v="0"/>
    <x v="0"/>
    <x v="4"/>
    <x v="0"/>
    <x v="4"/>
    <x v="1"/>
    <x v="1"/>
    <x v="0"/>
    <x v="0"/>
    <x v="0"/>
    <x v="0"/>
    <x v="3"/>
    <x v="3"/>
    <x v="3"/>
    <x v="1"/>
    <x v="4"/>
    <x v="3"/>
    <x v="4"/>
    <x v="3"/>
    <x v="1"/>
    <x v="1"/>
    <x v="0"/>
    <x v="1"/>
    <x v="1"/>
    <x v="0"/>
    <x v="0"/>
    <x v="0"/>
    <x v="4"/>
    <x v="10"/>
    <x v="28"/>
    <x v="2"/>
    <x v="16"/>
    <x v="0"/>
    <x v="9"/>
    <x v="6"/>
    <x v="6"/>
    <x v="0"/>
    <x v="1"/>
  </r>
  <r>
    <x v="0"/>
    <x v="1"/>
    <x v="4"/>
    <n v="2"/>
    <x v="4"/>
    <x v="13"/>
    <x v="2"/>
    <x v="2"/>
    <x v="1"/>
    <x v="2"/>
    <x v="2"/>
    <x v="1"/>
    <x v="4"/>
    <x v="2"/>
    <x v="2"/>
    <x v="2"/>
    <x v="3"/>
    <x v="2"/>
    <x v="1"/>
    <x v="3"/>
    <x v="3"/>
    <x v="2"/>
    <x v="2"/>
    <x v="0"/>
    <x v="1"/>
    <x v="4"/>
    <x v="0"/>
    <x v="0"/>
    <x v="1"/>
    <x v="1"/>
    <x v="2"/>
    <x v="3"/>
    <x v="3"/>
    <x v="5"/>
    <x v="1"/>
    <x v="3"/>
    <x v="0"/>
    <x v="1"/>
    <x v="2"/>
    <x v="2"/>
    <x v="2"/>
    <x v="1"/>
    <x v="1"/>
    <x v="1"/>
    <x v="0"/>
    <x v="1"/>
    <x v="1"/>
    <x v="0"/>
    <x v="0"/>
    <x v="0"/>
    <x v="5"/>
    <x v="11"/>
    <x v="5"/>
    <x v="4"/>
    <x v="8"/>
    <x v="2"/>
    <x v="7"/>
    <x v="0"/>
    <x v="12"/>
    <x v="14"/>
    <x v="3"/>
  </r>
  <r>
    <x v="0"/>
    <x v="1"/>
    <x v="4"/>
    <n v="2"/>
    <x v="4"/>
    <x v="13"/>
    <x v="1"/>
    <x v="2"/>
    <x v="2"/>
    <x v="3"/>
    <x v="2"/>
    <x v="1"/>
    <x v="2"/>
    <x v="4"/>
    <x v="2"/>
    <x v="2"/>
    <x v="2"/>
    <x v="2"/>
    <x v="1"/>
    <x v="3"/>
    <x v="0"/>
    <x v="0"/>
    <x v="0"/>
    <x v="4"/>
    <x v="1"/>
    <x v="3"/>
    <x v="0"/>
    <x v="4"/>
    <x v="1"/>
    <x v="1"/>
    <x v="0"/>
    <x v="0"/>
    <x v="0"/>
    <x v="1"/>
    <x v="0"/>
    <x v="3"/>
    <x v="3"/>
    <x v="1"/>
    <x v="2"/>
    <x v="4"/>
    <x v="2"/>
    <x v="1"/>
    <x v="1"/>
    <x v="0"/>
    <x v="1"/>
    <x v="1"/>
    <x v="0"/>
    <x v="0"/>
    <x v="0"/>
    <x v="0"/>
    <x v="3"/>
    <x v="10"/>
    <x v="13"/>
    <x v="4"/>
    <x v="0"/>
    <x v="5"/>
    <x v="6"/>
    <x v="6"/>
    <x v="6"/>
    <x v="7"/>
    <x v="6"/>
  </r>
  <r>
    <x v="0"/>
    <x v="1"/>
    <x v="4"/>
    <n v="2"/>
    <x v="4"/>
    <x v="13"/>
    <x v="1"/>
    <x v="2"/>
    <x v="3"/>
    <x v="3"/>
    <x v="2"/>
    <x v="2"/>
    <x v="3"/>
    <x v="0"/>
    <x v="2"/>
    <x v="2"/>
    <x v="0"/>
    <x v="2"/>
    <x v="1"/>
    <x v="0"/>
    <x v="0"/>
    <x v="0"/>
    <x v="0"/>
    <x v="4"/>
    <x v="1"/>
    <x v="0"/>
    <x v="0"/>
    <x v="1"/>
    <x v="1"/>
    <x v="1"/>
    <x v="0"/>
    <x v="0"/>
    <x v="0"/>
    <x v="0"/>
    <x v="0"/>
    <x v="0"/>
    <x v="3"/>
    <x v="1"/>
    <x v="3"/>
    <x v="4"/>
    <x v="1"/>
    <x v="1"/>
    <x v="1"/>
    <x v="0"/>
    <x v="1"/>
    <x v="0"/>
    <x v="0"/>
    <x v="0"/>
    <x v="0"/>
    <x v="0"/>
    <x v="8"/>
    <x v="19"/>
    <x v="6"/>
    <x v="3"/>
    <x v="0"/>
    <x v="5"/>
    <x v="5"/>
    <x v="5"/>
    <x v="6"/>
    <x v="0"/>
    <x v="0"/>
  </r>
  <r>
    <x v="0"/>
    <x v="1"/>
    <x v="4"/>
    <n v="2"/>
    <x v="4"/>
    <x v="13"/>
    <x v="1"/>
    <x v="3"/>
    <x v="2"/>
    <x v="1"/>
    <x v="2"/>
    <x v="1"/>
    <x v="4"/>
    <x v="4"/>
    <x v="1"/>
    <x v="2"/>
    <x v="0"/>
    <x v="0"/>
    <x v="3"/>
    <x v="3"/>
    <x v="0"/>
    <x v="2"/>
    <x v="2"/>
    <x v="0"/>
    <x v="1"/>
    <x v="4"/>
    <x v="1"/>
    <x v="0"/>
    <x v="1"/>
    <x v="1"/>
    <x v="0"/>
    <x v="3"/>
    <x v="3"/>
    <x v="5"/>
    <x v="0"/>
    <x v="0"/>
    <x v="0"/>
    <x v="1"/>
    <x v="3"/>
    <x v="4"/>
    <x v="3"/>
    <x v="1"/>
    <x v="1"/>
    <x v="1"/>
    <x v="1"/>
    <x v="1"/>
    <x v="1"/>
    <x v="0"/>
    <x v="0"/>
    <x v="0"/>
    <x v="14"/>
    <x v="3"/>
    <x v="16"/>
    <x v="2"/>
    <x v="11"/>
    <x v="2"/>
    <x v="7"/>
    <x v="1"/>
    <x v="2"/>
    <x v="14"/>
    <x v="0"/>
  </r>
  <r>
    <x v="0"/>
    <x v="1"/>
    <x v="4"/>
    <n v="2"/>
    <x v="4"/>
    <x v="13"/>
    <x v="0"/>
    <x v="2"/>
    <x v="3"/>
    <x v="3"/>
    <x v="3"/>
    <x v="1"/>
    <x v="3"/>
    <x v="4"/>
    <x v="3"/>
    <x v="4"/>
    <x v="3"/>
    <x v="3"/>
    <x v="3"/>
    <x v="2"/>
    <x v="1"/>
    <x v="0"/>
    <x v="1"/>
    <x v="0"/>
    <x v="1"/>
    <x v="1"/>
    <x v="1"/>
    <x v="0"/>
    <x v="1"/>
    <x v="1"/>
    <x v="0"/>
    <x v="0"/>
    <x v="1"/>
    <x v="5"/>
    <x v="3"/>
    <x v="1"/>
    <x v="0"/>
    <x v="1"/>
    <x v="4"/>
    <x v="3"/>
    <x v="4"/>
    <x v="1"/>
    <x v="1"/>
    <x v="1"/>
    <x v="1"/>
    <x v="0"/>
    <x v="2"/>
    <x v="0"/>
    <x v="0"/>
    <x v="0"/>
    <x v="8"/>
    <x v="38"/>
    <x v="4"/>
    <x v="7"/>
    <x v="3"/>
    <x v="6"/>
    <x v="1"/>
    <x v="1"/>
    <x v="6"/>
    <x v="13"/>
    <x v="4"/>
  </r>
  <r>
    <x v="0"/>
    <x v="1"/>
    <x v="4"/>
    <n v="2"/>
    <x v="4"/>
    <x v="13"/>
    <x v="0"/>
    <x v="3"/>
    <x v="2"/>
    <x v="1"/>
    <x v="2"/>
    <x v="2"/>
    <x v="5"/>
    <x v="4"/>
    <x v="2"/>
    <x v="0"/>
    <x v="2"/>
    <x v="2"/>
    <x v="0"/>
    <x v="3"/>
    <x v="1"/>
    <x v="0"/>
    <x v="0"/>
    <x v="4"/>
    <x v="0"/>
    <x v="1"/>
    <x v="2"/>
    <x v="4"/>
    <x v="1"/>
    <x v="1"/>
    <x v="0"/>
    <x v="3"/>
    <x v="4"/>
    <x v="1"/>
    <x v="0"/>
    <x v="0"/>
    <x v="0"/>
    <x v="1"/>
    <x v="4"/>
    <x v="3"/>
    <x v="1"/>
    <x v="1"/>
    <x v="1"/>
    <x v="1"/>
    <x v="0"/>
    <x v="0"/>
    <x v="1"/>
    <x v="0"/>
    <x v="0"/>
    <x v="0"/>
    <x v="14"/>
    <x v="43"/>
    <x v="2"/>
    <x v="3"/>
    <x v="3"/>
    <x v="5"/>
    <x v="6"/>
    <x v="5"/>
    <x v="2"/>
    <x v="18"/>
    <x v="0"/>
  </r>
  <r>
    <x v="0"/>
    <x v="1"/>
    <x v="4"/>
    <n v="2"/>
    <x v="4"/>
    <x v="13"/>
    <x v="0"/>
    <x v="3"/>
    <x v="2"/>
    <x v="2"/>
    <x v="2"/>
    <x v="2"/>
    <x v="3"/>
    <x v="4"/>
    <x v="2"/>
    <x v="3"/>
    <x v="2"/>
    <x v="2"/>
    <x v="1"/>
    <x v="3"/>
    <x v="1"/>
    <x v="2"/>
    <x v="2"/>
    <x v="0"/>
    <x v="0"/>
    <x v="3"/>
    <x v="0"/>
    <x v="4"/>
    <x v="0"/>
    <x v="2"/>
    <x v="2"/>
    <x v="3"/>
    <x v="3"/>
    <x v="3"/>
    <x v="1"/>
    <x v="3"/>
    <x v="0"/>
    <x v="1"/>
    <x v="4"/>
    <x v="3"/>
    <x v="4"/>
    <x v="3"/>
    <x v="1"/>
    <x v="0"/>
    <x v="0"/>
    <x v="1"/>
    <x v="1"/>
    <x v="0"/>
    <x v="0"/>
    <x v="0"/>
    <x v="12"/>
    <x v="17"/>
    <x v="14"/>
    <x v="4"/>
    <x v="2"/>
    <x v="2"/>
    <x v="3"/>
    <x v="6"/>
    <x v="10"/>
    <x v="11"/>
    <x v="3"/>
  </r>
  <r>
    <x v="0"/>
    <x v="1"/>
    <x v="4"/>
    <n v="2"/>
    <x v="4"/>
    <x v="13"/>
    <x v="1"/>
    <x v="3"/>
    <x v="3"/>
    <x v="3"/>
    <x v="3"/>
    <x v="1"/>
    <x v="2"/>
    <x v="0"/>
    <x v="3"/>
    <x v="2"/>
    <x v="2"/>
    <x v="2"/>
    <x v="4"/>
    <x v="3"/>
    <x v="0"/>
    <x v="0"/>
    <x v="2"/>
    <x v="4"/>
    <x v="1"/>
    <x v="4"/>
    <x v="0"/>
    <x v="4"/>
    <x v="1"/>
    <x v="2"/>
    <x v="2"/>
    <x v="3"/>
    <x v="3"/>
    <x v="5"/>
    <x v="3"/>
    <x v="2"/>
    <x v="0"/>
    <x v="1"/>
    <x v="2"/>
    <x v="2"/>
    <x v="2"/>
    <x v="2"/>
    <x v="1"/>
    <x v="0"/>
    <x v="0"/>
    <x v="1"/>
    <x v="0"/>
    <x v="0"/>
    <x v="0"/>
    <x v="0"/>
    <x v="3"/>
    <x v="38"/>
    <x v="14"/>
    <x v="1"/>
    <x v="0"/>
    <x v="0"/>
    <x v="7"/>
    <x v="6"/>
    <x v="4"/>
    <x v="14"/>
    <x v="4"/>
  </r>
  <r>
    <x v="0"/>
    <x v="1"/>
    <x v="4"/>
    <n v="2"/>
    <x v="4"/>
    <x v="13"/>
    <x v="0"/>
    <x v="2"/>
    <x v="3"/>
    <x v="3"/>
    <x v="1"/>
    <x v="2"/>
    <x v="2"/>
    <x v="4"/>
    <x v="2"/>
    <x v="0"/>
    <x v="2"/>
    <x v="2"/>
    <x v="1"/>
    <x v="3"/>
    <x v="1"/>
    <x v="0"/>
    <x v="2"/>
    <x v="0"/>
    <x v="0"/>
    <x v="3"/>
    <x v="1"/>
    <x v="4"/>
    <x v="1"/>
    <x v="1"/>
    <x v="0"/>
    <x v="0"/>
    <x v="3"/>
    <x v="1"/>
    <x v="3"/>
    <x v="3"/>
    <x v="3"/>
    <x v="1"/>
    <x v="3"/>
    <x v="4"/>
    <x v="2"/>
    <x v="1"/>
    <x v="1"/>
    <x v="0"/>
    <x v="0"/>
    <x v="1"/>
    <x v="0"/>
    <x v="0"/>
    <x v="0"/>
    <x v="0"/>
    <x v="8"/>
    <x v="7"/>
    <x v="2"/>
    <x v="4"/>
    <x v="3"/>
    <x v="2"/>
    <x v="3"/>
    <x v="0"/>
    <x v="6"/>
    <x v="9"/>
    <x v="1"/>
  </r>
  <r>
    <x v="0"/>
    <x v="1"/>
    <x v="4"/>
    <n v="2"/>
    <x v="4"/>
    <x v="13"/>
    <x v="1"/>
    <x v="3"/>
    <x v="3"/>
    <x v="4"/>
    <x v="3"/>
    <x v="3"/>
    <x v="4"/>
    <x v="0"/>
    <x v="0"/>
    <x v="3"/>
    <x v="2"/>
    <x v="4"/>
    <x v="0"/>
    <x v="0"/>
    <x v="1"/>
    <x v="1"/>
    <x v="2"/>
    <x v="0"/>
    <x v="1"/>
    <x v="1"/>
    <x v="1"/>
    <x v="2"/>
    <x v="1"/>
    <x v="1"/>
    <x v="0"/>
    <x v="2"/>
    <x v="1"/>
    <x v="5"/>
    <x v="1"/>
    <x v="0"/>
    <x v="0"/>
    <x v="1"/>
    <x v="4"/>
    <x v="3"/>
    <x v="3"/>
    <x v="2"/>
    <x v="1"/>
    <x v="3"/>
    <x v="1"/>
    <x v="2"/>
    <x v="2"/>
    <x v="0"/>
    <x v="0"/>
    <x v="0"/>
    <x v="18"/>
    <x v="14"/>
    <x v="7"/>
    <x v="0"/>
    <x v="1"/>
    <x v="2"/>
    <x v="1"/>
    <x v="3"/>
    <x v="16"/>
    <x v="13"/>
    <x v="6"/>
  </r>
  <r>
    <x v="0"/>
    <x v="1"/>
    <x v="4"/>
    <n v="2"/>
    <x v="4"/>
    <x v="13"/>
    <x v="0"/>
    <x v="2"/>
    <x v="3"/>
    <x v="3"/>
    <x v="3"/>
    <x v="3"/>
    <x v="4"/>
    <x v="4"/>
    <x v="1"/>
    <x v="3"/>
    <x v="3"/>
    <x v="1"/>
    <x v="3"/>
    <x v="1"/>
    <x v="1"/>
    <x v="0"/>
    <x v="0"/>
    <x v="4"/>
    <x v="1"/>
    <x v="3"/>
    <x v="2"/>
    <x v="1"/>
    <x v="1"/>
    <x v="1"/>
    <x v="0"/>
    <x v="0"/>
    <x v="0"/>
    <x v="1"/>
    <x v="0"/>
    <x v="0"/>
    <x v="0"/>
    <x v="1"/>
    <x v="4"/>
    <x v="3"/>
    <x v="3"/>
    <x v="1"/>
    <x v="1"/>
    <x v="0"/>
    <x v="0"/>
    <x v="0"/>
    <x v="0"/>
    <x v="0"/>
    <x v="0"/>
    <x v="0"/>
    <x v="8"/>
    <x v="28"/>
    <x v="24"/>
    <x v="8"/>
    <x v="3"/>
    <x v="5"/>
    <x v="6"/>
    <x v="2"/>
    <x v="6"/>
    <x v="7"/>
    <x v="0"/>
  </r>
  <r>
    <x v="0"/>
    <x v="1"/>
    <x v="4"/>
    <n v="2"/>
    <x v="4"/>
    <x v="13"/>
    <x v="1"/>
    <x v="2"/>
    <x v="3"/>
    <x v="3"/>
    <x v="3"/>
    <x v="1"/>
    <x v="5"/>
    <x v="0"/>
    <x v="2"/>
    <x v="4"/>
    <x v="4"/>
    <x v="1"/>
    <x v="1"/>
    <x v="3"/>
    <x v="1"/>
    <x v="1"/>
    <x v="2"/>
    <x v="0"/>
    <x v="1"/>
    <x v="1"/>
    <x v="0"/>
    <x v="4"/>
    <x v="3"/>
    <x v="2"/>
    <x v="2"/>
    <x v="3"/>
    <x v="1"/>
    <x v="1"/>
    <x v="3"/>
    <x v="3"/>
    <x v="0"/>
    <x v="1"/>
    <x v="1"/>
    <x v="1"/>
    <x v="2"/>
    <x v="2"/>
    <x v="1"/>
    <x v="1"/>
    <x v="0"/>
    <x v="2"/>
    <x v="2"/>
    <x v="0"/>
    <x v="0"/>
    <x v="0"/>
    <x v="8"/>
    <x v="4"/>
    <x v="29"/>
    <x v="4"/>
    <x v="1"/>
    <x v="2"/>
    <x v="1"/>
    <x v="6"/>
    <x v="34"/>
    <x v="1"/>
    <x v="1"/>
  </r>
  <r>
    <x v="0"/>
    <x v="1"/>
    <x v="4"/>
    <n v="2"/>
    <x v="4"/>
    <x v="13"/>
    <x v="0"/>
    <x v="2"/>
    <x v="2"/>
    <x v="1"/>
    <x v="3"/>
    <x v="0"/>
    <x v="2"/>
    <x v="2"/>
    <x v="0"/>
    <x v="0"/>
    <x v="0"/>
    <x v="0"/>
    <x v="3"/>
    <x v="2"/>
    <x v="0"/>
    <x v="0"/>
    <x v="0"/>
    <x v="4"/>
    <x v="0"/>
    <x v="4"/>
    <x v="2"/>
    <x v="1"/>
    <x v="1"/>
    <x v="1"/>
    <x v="0"/>
    <x v="0"/>
    <x v="0"/>
    <x v="5"/>
    <x v="2"/>
    <x v="2"/>
    <x v="0"/>
    <x v="1"/>
    <x v="2"/>
    <x v="4"/>
    <x v="1"/>
    <x v="1"/>
    <x v="1"/>
    <x v="0"/>
    <x v="0"/>
    <x v="0"/>
    <x v="0"/>
    <x v="0"/>
    <x v="0"/>
    <x v="0"/>
    <x v="5"/>
    <x v="44"/>
    <x v="0"/>
    <x v="7"/>
    <x v="0"/>
    <x v="5"/>
    <x v="9"/>
    <x v="2"/>
    <x v="6"/>
    <x v="17"/>
    <x v="2"/>
  </r>
  <r>
    <x v="0"/>
    <x v="1"/>
    <x v="4"/>
    <n v="2"/>
    <x v="4"/>
    <x v="13"/>
    <x v="0"/>
    <x v="2"/>
    <x v="2"/>
    <x v="3"/>
    <x v="3"/>
    <x v="2"/>
    <x v="2"/>
    <x v="0"/>
    <x v="2"/>
    <x v="3"/>
    <x v="0"/>
    <x v="3"/>
    <x v="4"/>
    <x v="2"/>
    <x v="0"/>
    <x v="0"/>
    <x v="2"/>
    <x v="4"/>
    <x v="1"/>
    <x v="1"/>
    <x v="2"/>
    <x v="4"/>
    <x v="1"/>
    <x v="1"/>
    <x v="0"/>
    <x v="0"/>
    <x v="0"/>
    <x v="2"/>
    <x v="0"/>
    <x v="3"/>
    <x v="3"/>
    <x v="1"/>
    <x v="1"/>
    <x v="4"/>
    <x v="1"/>
    <x v="2"/>
    <x v="1"/>
    <x v="0"/>
    <x v="0"/>
    <x v="0"/>
    <x v="0"/>
    <x v="0"/>
    <x v="0"/>
    <x v="0"/>
    <x v="3"/>
    <x v="15"/>
    <x v="17"/>
    <x v="8"/>
    <x v="0"/>
    <x v="0"/>
    <x v="1"/>
    <x v="5"/>
    <x v="6"/>
    <x v="0"/>
    <x v="6"/>
  </r>
  <r>
    <x v="0"/>
    <x v="1"/>
    <x v="4"/>
    <n v="2"/>
    <x v="4"/>
    <x v="13"/>
    <x v="0"/>
    <x v="2"/>
    <x v="3"/>
    <x v="1"/>
    <x v="3"/>
    <x v="1"/>
    <x v="2"/>
    <x v="0"/>
    <x v="2"/>
    <x v="2"/>
    <x v="2"/>
    <x v="3"/>
    <x v="3"/>
    <x v="3"/>
    <x v="0"/>
    <x v="0"/>
    <x v="0"/>
    <x v="4"/>
    <x v="0"/>
    <x v="3"/>
    <x v="0"/>
    <x v="4"/>
    <x v="1"/>
    <x v="1"/>
    <x v="0"/>
    <x v="0"/>
    <x v="0"/>
    <x v="0"/>
    <x v="0"/>
    <x v="3"/>
    <x v="3"/>
    <x v="1"/>
    <x v="3"/>
    <x v="4"/>
    <x v="1"/>
    <x v="1"/>
    <x v="1"/>
    <x v="0"/>
    <x v="0"/>
    <x v="0"/>
    <x v="0"/>
    <x v="0"/>
    <x v="0"/>
    <x v="0"/>
    <x v="4"/>
    <x v="38"/>
    <x v="14"/>
    <x v="2"/>
    <x v="0"/>
    <x v="5"/>
    <x v="3"/>
    <x v="6"/>
    <x v="6"/>
    <x v="0"/>
    <x v="6"/>
  </r>
  <r>
    <x v="0"/>
    <x v="1"/>
    <x v="4"/>
    <n v="2"/>
    <x v="4"/>
    <x v="13"/>
    <x v="0"/>
    <x v="3"/>
    <x v="2"/>
    <x v="4"/>
    <x v="3"/>
    <x v="2"/>
    <x v="4"/>
    <x v="0"/>
    <x v="0"/>
    <x v="0"/>
    <x v="0"/>
    <x v="2"/>
    <x v="1"/>
    <x v="3"/>
    <x v="0"/>
    <x v="0"/>
    <x v="0"/>
    <x v="4"/>
    <x v="1"/>
    <x v="1"/>
    <x v="0"/>
    <x v="1"/>
    <x v="1"/>
    <x v="1"/>
    <x v="0"/>
    <x v="0"/>
    <x v="2"/>
    <x v="2"/>
    <x v="1"/>
    <x v="3"/>
    <x v="3"/>
    <x v="1"/>
    <x v="4"/>
    <x v="2"/>
    <x v="1"/>
    <x v="2"/>
    <x v="1"/>
    <x v="0"/>
    <x v="0"/>
    <x v="1"/>
    <x v="1"/>
    <x v="0"/>
    <x v="0"/>
    <x v="0"/>
    <x v="10"/>
    <x v="10"/>
    <x v="20"/>
    <x v="4"/>
    <x v="0"/>
    <x v="5"/>
    <x v="1"/>
    <x v="5"/>
    <x v="6"/>
    <x v="4"/>
    <x v="3"/>
  </r>
  <r>
    <x v="0"/>
    <x v="1"/>
    <x v="4"/>
    <n v="2"/>
    <x v="4"/>
    <x v="13"/>
    <x v="1"/>
    <x v="2"/>
    <x v="3"/>
    <x v="2"/>
    <x v="3"/>
    <x v="3"/>
    <x v="2"/>
    <x v="4"/>
    <x v="2"/>
    <x v="3"/>
    <x v="2"/>
    <x v="3"/>
    <x v="1"/>
    <x v="0"/>
    <x v="0"/>
    <x v="0"/>
    <x v="0"/>
    <x v="4"/>
    <x v="1"/>
    <x v="3"/>
    <x v="1"/>
    <x v="5"/>
    <x v="1"/>
    <x v="1"/>
    <x v="0"/>
    <x v="2"/>
    <x v="3"/>
    <x v="5"/>
    <x v="3"/>
    <x v="0"/>
    <x v="0"/>
    <x v="1"/>
    <x v="3"/>
    <x v="4"/>
    <x v="4"/>
    <x v="2"/>
    <x v="1"/>
    <x v="1"/>
    <x v="0"/>
    <x v="0"/>
    <x v="2"/>
    <x v="0"/>
    <x v="0"/>
    <x v="0"/>
    <x v="3"/>
    <x v="14"/>
    <x v="15"/>
    <x v="3"/>
    <x v="0"/>
    <x v="5"/>
    <x v="6"/>
    <x v="9"/>
    <x v="16"/>
    <x v="14"/>
    <x v="5"/>
  </r>
  <r>
    <x v="0"/>
    <x v="1"/>
    <x v="4"/>
    <n v="2"/>
    <x v="4"/>
    <x v="13"/>
    <x v="1"/>
    <x v="2"/>
    <x v="3"/>
    <x v="2"/>
    <x v="2"/>
    <x v="1"/>
    <x v="2"/>
    <x v="4"/>
    <x v="2"/>
    <x v="2"/>
    <x v="2"/>
    <x v="2"/>
    <x v="3"/>
    <x v="3"/>
    <x v="1"/>
    <x v="0"/>
    <x v="2"/>
    <x v="0"/>
    <x v="1"/>
    <x v="4"/>
    <x v="0"/>
    <x v="4"/>
    <x v="1"/>
    <x v="1"/>
    <x v="2"/>
    <x v="0"/>
    <x v="3"/>
    <x v="3"/>
    <x v="3"/>
    <x v="3"/>
    <x v="0"/>
    <x v="1"/>
    <x v="1"/>
    <x v="4"/>
    <x v="2"/>
    <x v="2"/>
    <x v="1"/>
    <x v="0"/>
    <x v="0"/>
    <x v="1"/>
    <x v="0"/>
    <x v="0"/>
    <x v="0"/>
    <x v="0"/>
    <x v="3"/>
    <x v="10"/>
    <x v="13"/>
    <x v="2"/>
    <x v="3"/>
    <x v="2"/>
    <x v="7"/>
    <x v="6"/>
    <x v="2"/>
    <x v="11"/>
    <x v="1"/>
  </r>
  <r>
    <x v="0"/>
    <x v="1"/>
    <x v="5"/>
    <n v="2"/>
    <x v="3"/>
    <x v="14"/>
    <x v="1"/>
    <x v="3"/>
    <x v="2"/>
    <x v="2"/>
    <x v="3"/>
    <x v="2"/>
    <x v="4"/>
    <x v="2"/>
    <x v="2"/>
    <x v="2"/>
    <x v="2"/>
    <x v="3"/>
    <x v="3"/>
    <x v="2"/>
    <x v="1"/>
    <x v="0"/>
    <x v="2"/>
    <x v="0"/>
    <x v="0"/>
    <x v="3"/>
    <x v="0"/>
    <x v="0"/>
    <x v="0"/>
    <x v="2"/>
    <x v="2"/>
    <x v="2"/>
    <x v="3"/>
    <x v="1"/>
    <x v="1"/>
    <x v="3"/>
    <x v="0"/>
    <x v="1"/>
    <x v="2"/>
    <x v="1"/>
    <x v="2"/>
    <x v="2"/>
    <x v="1"/>
    <x v="1"/>
    <x v="1"/>
    <x v="1"/>
    <x v="2"/>
    <x v="0"/>
    <x v="0"/>
    <x v="0"/>
    <x v="12"/>
    <x v="11"/>
    <x v="14"/>
    <x v="7"/>
    <x v="3"/>
    <x v="2"/>
    <x v="3"/>
    <x v="0"/>
    <x v="15"/>
    <x v="9"/>
    <x v="3"/>
  </r>
  <r>
    <x v="0"/>
    <x v="1"/>
    <x v="5"/>
    <n v="2"/>
    <x v="3"/>
    <x v="14"/>
    <x v="0"/>
    <x v="0"/>
    <x v="0"/>
    <x v="0"/>
    <x v="2"/>
    <x v="0"/>
    <x v="3"/>
    <x v="0"/>
    <x v="0"/>
    <x v="0"/>
    <x v="2"/>
    <x v="2"/>
    <x v="0"/>
    <x v="0"/>
    <x v="0"/>
    <x v="0"/>
    <x v="0"/>
    <x v="0"/>
    <x v="4"/>
    <x v="0"/>
    <x v="0"/>
    <x v="4"/>
    <x v="1"/>
    <x v="1"/>
    <x v="2"/>
    <x v="3"/>
    <x v="0"/>
    <x v="1"/>
    <x v="1"/>
    <x v="0"/>
    <x v="0"/>
    <x v="1"/>
    <x v="1"/>
    <x v="1"/>
    <x v="1"/>
    <x v="1"/>
    <x v="1"/>
    <x v="0"/>
    <x v="1"/>
    <x v="0"/>
    <x v="0"/>
    <x v="0"/>
    <x v="0"/>
    <x v="0"/>
    <x v="0"/>
    <x v="21"/>
    <x v="22"/>
    <x v="0"/>
    <x v="0"/>
    <x v="0"/>
    <x v="8"/>
    <x v="6"/>
    <x v="12"/>
    <x v="7"/>
    <x v="6"/>
  </r>
  <r>
    <x v="0"/>
    <x v="1"/>
    <x v="5"/>
    <n v="2"/>
    <x v="3"/>
    <x v="14"/>
    <x v="0"/>
    <x v="0"/>
    <x v="0"/>
    <x v="2"/>
    <x v="2"/>
    <x v="2"/>
    <x v="3"/>
    <x v="0"/>
    <x v="0"/>
    <x v="0"/>
    <x v="2"/>
    <x v="1"/>
    <x v="0"/>
    <x v="3"/>
    <x v="0"/>
    <x v="2"/>
    <x v="0"/>
    <x v="4"/>
    <x v="0"/>
    <x v="0"/>
    <x v="2"/>
    <x v="4"/>
    <x v="0"/>
    <x v="1"/>
    <x v="0"/>
    <x v="0"/>
    <x v="0"/>
    <x v="1"/>
    <x v="0"/>
    <x v="0"/>
    <x v="3"/>
    <x v="1"/>
    <x v="2"/>
    <x v="2"/>
    <x v="0"/>
    <x v="1"/>
    <x v="1"/>
    <x v="0"/>
    <x v="0"/>
    <x v="1"/>
    <x v="0"/>
    <x v="0"/>
    <x v="0"/>
    <x v="0"/>
    <x v="11"/>
    <x v="19"/>
    <x v="13"/>
    <x v="3"/>
    <x v="11"/>
    <x v="5"/>
    <x v="0"/>
    <x v="5"/>
    <x v="17"/>
    <x v="7"/>
    <x v="0"/>
  </r>
  <r>
    <x v="0"/>
    <x v="1"/>
    <x v="5"/>
    <n v="2"/>
    <x v="3"/>
    <x v="14"/>
    <x v="1"/>
    <x v="3"/>
    <x v="2"/>
    <x v="2"/>
    <x v="3"/>
    <x v="2"/>
    <x v="2"/>
    <x v="2"/>
    <x v="2"/>
    <x v="2"/>
    <x v="2"/>
    <x v="3"/>
    <x v="3"/>
    <x v="2"/>
    <x v="1"/>
    <x v="0"/>
    <x v="2"/>
    <x v="0"/>
    <x v="0"/>
    <x v="3"/>
    <x v="0"/>
    <x v="4"/>
    <x v="1"/>
    <x v="1"/>
    <x v="2"/>
    <x v="2"/>
    <x v="3"/>
    <x v="2"/>
    <x v="1"/>
    <x v="3"/>
    <x v="0"/>
    <x v="1"/>
    <x v="1"/>
    <x v="1"/>
    <x v="2"/>
    <x v="2"/>
    <x v="1"/>
    <x v="1"/>
    <x v="0"/>
    <x v="1"/>
    <x v="1"/>
    <x v="0"/>
    <x v="0"/>
    <x v="0"/>
    <x v="12"/>
    <x v="3"/>
    <x v="14"/>
    <x v="7"/>
    <x v="3"/>
    <x v="2"/>
    <x v="3"/>
    <x v="6"/>
    <x v="13"/>
    <x v="10"/>
    <x v="3"/>
  </r>
  <r>
    <x v="0"/>
    <x v="1"/>
    <x v="5"/>
    <n v="2"/>
    <x v="3"/>
    <x v="14"/>
    <x v="1"/>
    <x v="3"/>
    <x v="2"/>
    <x v="0"/>
    <x v="2"/>
    <x v="0"/>
    <x v="3"/>
    <x v="0"/>
    <x v="2"/>
    <x v="0"/>
    <x v="0"/>
    <x v="3"/>
    <x v="3"/>
    <x v="0"/>
    <x v="0"/>
    <x v="2"/>
    <x v="0"/>
    <x v="4"/>
    <x v="0"/>
    <x v="1"/>
    <x v="0"/>
    <x v="0"/>
    <x v="0"/>
    <x v="1"/>
    <x v="0"/>
    <x v="0"/>
    <x v="3"/>
    <x v="3"/>
    <x v="0"/>
    <x v="0"/>
    <x v="0"/>
    <x v="1"/>
    <x v="1"/>
    <x v="4"/>
    <x v="1"/>
    <x v="1"/>
    <x v="1"/>
    <x v="0"/>
    <x v="0"/>
    <x v="1"/>
    <x v="0"/>
    <x v="0"/>
    <x v="0"/>
    <x v="0"/>
    <x v="16"/>
    <x v="21"/>
    <x v="6"/>
    <x v="6"/>
    <x v="11"/>
    <x v="5"/>
    <x v="6"/>
    <x v="0"/>
    <x v="17"/>
    <x v="11"/>
    <x v="0"/>
  </r>
  <r>
    <x v="0"/>
    <x v="1"/>
    <x v="5"/>
    <n v="2"/>
    <x v="3"/>
    <x v="14"/>
    <x v="1"/>
    <x v="3"/>
    <x v="2"/>
    <x v="3"/>
    <x v="3"/>
    <x v="1"/>
    <x v="4"/>
    <x v="0"/>
    <x v="2"/>
    <x v="0"/>
    <x v="2"/>
    <x v="2"/>
    <x v="1"/>
    <x v="3"/>
    <x v="0"/>
    <x v="2"/>
    <x v="2"/>
    <x v="0"/>
    <x v="0"/>
    <x v="1"/>
    <x v="0"/>
    <x v="4"/>
    <x v="0"/>
    <x v="2"/>
    <x v="2"/>
    <x v="2"/>
    <x v="1"/>
    <x v="5"/>
    <x v="0"/>
    <x v="2"/>
    <x v="0"/>
    <x v="1"/>
    <x v="1"/>
    <x v="2"/>
    <x v="2"/>
    <x v="2"/>
    <x v="1"/>
    <x v="1"/>
    <x v="1"/>
    <x v="1"/>
    <x v="2"/>
    <x v="0"/>
    <x v="0"/>
    <x v="0"/>
    <x v="9"/>
    <x v="40"/>
    <x v="2"/>
    <x v="4"/>
    <x v="11"/>
    <x v="2"/>
    <x v="6"/>
    <x v="6"/>
    <x v="15"/>
    <x v="13"/>
    <x v="0"/>
  </r>
  <r>
    <x v="0"/>
    <x v="1"/>
    <x v="5"/>
    <n v="2"/>
    <x v="3"/>
    <x v="14"/>
    <x v="1"/>
    <x v="3"/>
    <x v="0"/>
    <x v="4"/>
    <x v="2"/>
    <x v="2"/>
    <x v="2"/>
    <x v="4"/>
    <x v="0"/>
    <x v="2"/>
    <x v="0"/>
    <x v="2"/>
    <x v="3"/>
    <x v="0"/>
    <x v="0"/>
    <x v="2"/>
    <x v="2"/>
    <x v="0"/>
    <x v="0"/>
    <x v="0"/>
    <x v="0"/>
    <x v="0"/>
    <x v="1"/>
    <x v="2"/>
    <x v="0"/>
    <x v="0"/>
    <x v="3"/>
    <x v="0"/>
    <x v="0"/>
    <x v="2"/>
    <x v="3"/>
    <x v="1"/>
    <x v="1"/>
    <x v="4"/>
    <x v="1"/>
    <x v="1"/>
    <x v="1"/>
    <x v="1"/>
    <x v="0"/>
    <x v="1"/>
    <x v="1"/>
    <x v="0"/>
    <x v="0"/>
    <x v="0"/>
    <x v="19"/>
    <x v="13"/>
    <x v="19"/>
    <x v="6"/>
    <x v="11"/>
    <x v="2"/>
    <x v="0"/>
    <x v="0"/>
    <x v="17"/>
    <x v="5"/>
    <x v="0"/>
  </r>
  <r>
    <x v="0"/>
    <x v="1"/>
    <x v="5"/>
    <n v="2"/>
    <x v="3"/>
    <x v="14"/>
    <x v="1"/>
    <x v="2"/>
    <x v="3"/>
    <x v="1"/>
    <x v="3"/>
    <x v="1"/>
    <x v="4"/>
    <x v="4"/>
    <x v="2"/>
    <x v="3"/>
    <x v="2"/>
    <x v="3"/>
    <x v="3"/>
    <x v="2"/>
    <x v="2"/>
    <x v="2"/>
    <x v="2"/>
    <x v="3"/>
    <x v="1"/>
    <x v="1"/>
    <x v="1"/>
    <x v="0"/>
    <x v="3"/>
    <x v="0"/>
    <x v="1"/>
    <x v="2"/>
    <x v="4"/>
    <x v="4"/>
    <x v="3"/>
    <x v="4"/>
    <x v="0"/>
    <x v="1"/>
    <x v="2"/>
    <x v="2"/>
    <x v="2"/>
    <x v="2"/>
    <x v="1"/>
    <x v="1"/>
    <x v="1"/>
    <x v="1"/>
    <x v="0"/>
    <x v="0"/>
    <x v="0"/>
    <x v="0"/>
    <x v="4"/>
    <x v="4"/>
    <x v="15"/>
    <x v="7"/>
    <x v="4"/>
    <x v="2"/>
    <x v="1"/>
    <x v="1"/>
    <x v="19"/>
    <x v="12"/>
    <x v="9"/>
  </r>
  <r>
    <x v="0"/>
    <x v="1"/>
    <x v="5"/>
    <n v="2"/>
    <x v="3"/>
    <x v="14"/>
    <x v="1"/>
    <x v="2"/>
    <x v="3"/>
    <x v="1"/>
    <x v="2"/>
    <x v="2"/>
    <x v="3"/>
    <x v="4"/>
    <x v="2"/>
    <x v="0"/>
    <x v="0"/>
    <x v="0"/>
    <x v="3"/>
    <x v="3"/>
    <x v="1"/>
    <x v="0"/>
    <x v="2"/>
    <x v="0"/>
    <x v="0"/>
    <x v="3"/>
    <x v="0"/>
    <x v="4"/>
    <x v="3"/>
    <x v="2"/>
    <x v="0"/>
    <x v="0"/>
    <x v="3"/>
    <x v="5"/>
    <x v="1"/>
    <x v="3"/>
    <x v="3"/>
    <x v="1"/>
    <x v="3"/>
    <x v="4"/>
    <x v="2"/>
    <x v="1"/>
    <x v="1"/>
    <x v="1"/>
    <x v="0"/>
    <x v="1"/>
    <x v="1"/>
    <x v="0"/>
    <x v="0"/>
    <x v="0"/>
    <x v="4"/>
    <x v="17"/>
    <x v="20"/>
    <x v="2"/>
    <x v="3"/>
    <x v="2"/>
    <x v="3"/>
    <x v="6"/>
    <x v="0"/>
    <x v="14"/>
    <x v="3"/>
  </r>
  <r>
    <x v="0"/>
    <x v="1"/>
    <x v="5"/>
    <n v="2"/>
    <x v="3"/>
    <x v="14"/>
    <x v="1"/>
    <x v="3"/>
    <x v="2"/>
    <x v="2"/>
    <x v="3"/>
    <x v="1"/>
    <x v="2"/>
    <x v="4"/>
    <x v="3"/>
    <x v="3"/>
    <x v="3"/>
    <x v="1"/>
    <x v="3"/>
    <x v="2"/>
    <x v="1"/>
    <x v="2"/>
    <x v="2"/>
    <x v="0"/>
    <x v="1"/>
    <x v="1"/>
    <x v="0"/>
    <x v="4"/>
    <x v="3"/>
    <x v="2"/>
    <x v="2"/>
    <x v="3"/>
    <x v="3"/>
    <x v="5"/>
    <x v="0"/>
    <x v="3"/>
    <x v="0"/>
    <x v="1"/>
    <x v="2"/>
    <x v="2"/>
    <x v="2"/>
    <x v="2"/>
    <x v="1"/>
    <x v="3"/>
    <x v="1"/>
    <x v="1"/>
    <x v="2"/>
    <x v="0"/>
    <x v="0"/>
    <x v="0"/>
    <x v="12"/>
    <x v="40"/>
    <x v="4"/>
    <x v="7"/>
    <x v="2"/>
    <x v="2"/>
    <x v="1"/>
    <x v="6"/>
    <x v="34"/>
    <x v="14"/>
    <x v="6"/>
  </r>
  <r>
    <x v="0"/>
    <x v="1"/>
    <x v="5"/>
    <n v="2"/>
    <x v="3"/>
    <x v="14"/>
    <x v="0"/>
    <x v="3"/>
    <x v="2"/>
    <x v="3"/>
    <x v="2"/>
    <x v="0"/>
    <x v="3"/>
    <x v="2"/>
    <x v="2"/>
    <x v="2"/>
    <x v="2"/>
    <x v="5"/>
    <x v="3"/>
    <x v="0"/>
    <x v="3"/>
    <x v="0"/>
    <x v="2"/>
    <x v="1"/>
    <x v="2"/>
    <x v="2"/>
    <x v="4"/>
    <x v="5"/>
    <x v="1"/>
    <x v="1"/>
    <x v="0"/>
    <x v="0"/>
    <x v="2"/>
    <x v="2"/>
    <x v="0"/>
    <x v="3"/>
    <x v="3"/>
    <x v="1"/>
    <x v="1"/>
    <x v="2"/>
    <x v="4"/>
    <x v="1"/>
    <x v="1"/>
    <x v="0"/>
    <x v="1"/>
    <x v="0"/>
    <x v="0"/>
    <x v="0"/>
    <x v="0"/>
    <x v="0"/>
    <x v="9"/>
    <x v="27"/>
    <x v="30"/>
    <x v="6"/>
    <x v="16"/>
    <x v="6"/>
    <x v="2"/>
    <x v="7"/>
    <x v="6"/>
    <x v="4"/>
    <x v="6"/>
  </r>
  <r>
    <x v="0"/>
    <x v="1"/>
    <x v="5"/>
    <n v="2"/>
    <x v="3"/>
    <x v="14"/>
    <x v="1"/>
    <x v="3"/>
    <x v="2"/>
    <x v="2"/>
    <x v="2"/>
    <x v="2"/>
    <x v="2"/>
    <x v="4"/>
    <x v="2"/>
    <x v="2"/>
    <x v="3"/>
    <x v="2"/>
    <x v="0"/>
    <x v="3"/>
    <x v="1"/>
    <x v="1"/>
    <x v="2"/>
    <x v="4"/>
    <x v="0"/>
    <x v="0"/>
    <x v="2"/>
    <x v="4"/>
    <x v="1"/>
    <x v="2"/>
    <x v="0"/>
    <x v="3"/>
    <x v="0"/>
    <x v="1"/>
    <x v="0"/>
    <x v="2"/>
    <x v="0"/>
    <x v="1"/>
    <x v="1"/>
    <x v="4"/>
    <x v="1"/>
    <x v="1"/>
    <x v="1"/>
    <x v="1"/>
    <x v="1"/>
    <x v="1"/>
    <x v="1"/>
    <x v="0"/>
    <x v="0"/>
    <x v="0"/>
    <x v="12"/>
    <x v="13"/>
    <x v="5"/>
    <x v="3"/>
    <x v="1"/>
    <x v="0"/>
    <x v="0"/>
    <x v="5"/>
    <x v="7"/>
    <x v="7"/>
    <x v="0"/>
  </r>
  <r>
    <x v="0"/>
    <x v="1"/>
    <x v="5"/>
    <n v="2"/>
    <x v="3"/>
    <x v="14"/>
    <x v="1"/>
    <x v="2"/>
    <x v="3"/>
    <x v="0"/>
    <x v="3"/>
    <x v="3"/>
    <x v="1"/>
    <x v="2"/>
    <x v="2"/>
    <x v="4"/>
    <x v="2"/>
    <x v="2"/>
    <x v="2"/>
    <x v="0"/>
    <x v="1"/>
    <x v="1"/>
    <x v="0"/>
    <x v="4"/>
    <x v="0"/>
    <x v="3"/>
    <x v="0"/>
    <x v="4"/>
    <x v="1"/>
    <x v="1"/>
    <x v="3"/>
    <x v="0"/>
    <x v="4"/>
    <x v="2"/>
    <x v="1"/>
    <x v="2"/>
    <x v="0"/>
    <x v="0"/>
    <x v="0"/>
    <x v="0"/>
    <x v="0"/>
    <x v="0"/>
    <x v="2"/>
    <x v="0"/>
    <x v="1"/>
    <x v="0"/>
    <x v="2"/>
    <x v="0"/>
    <x v="0"/>
    <x v="0"/>
    <x v="7"/>
    <x v="45"/>
    <x v="15"/>
    <x v="0"/>
    <x v="1"/>
    <x v="5"/>
    <x v="3"/>
    <x v="6"/>
    <x v="6"/>
    <x v="12"/>
    <x v="3"/>
  </r>
  <r>
    <x v="0"/>
    <x v="1"/>
    <x v="5"/>
    <n v="2"/>
    <x v="3"/>
    <x v="14"/>
    <x v="1"/>
    <x v="3"/>
    <x v="2"/>
    <x v="3"/>
    <x v="2"/>
    <x v="2"/>
    <x v="4"/>
    <x v="4"/>
    <x v="2"/>
    <x v="2"/>
    <x v="2"/>
    <x v="2"/>
    <x v="1"/>
    <x v="3"/>
    <x v="0"/>
    <x v="1"/>
    <x v="2"/>
    <x v="0"/>
    <x v="0"/>
    <x v="3"/>
    <x v="2"/>
    <x v="4"/>
    <x v="1"/>
    <x v="1"/>
    <x v="1"/>
    <x v="2"/>
    <x v="4"/>
    <x v="4"/>
    <x v="3"/>
    <x v="3"/>
    <x v="0"/>
    <x v="1"/>
    <x v="2"/>
    <x v="2"/>
    <x v="2"/>
    <x v="0"/>
    <x v="1"/>
    <x v="0"/>
    <x v="1"/>
    <x v="0"/>
    <x v="0"/>
    <x v="0"/>
    <x v="0"/>
    <x v="0"/>
    <x v="9"/>
    <x v="2"/>
    <x v="13"/>
    <x v="4"/>
    <x v="4"/>
    <x v="2"/>
    <x v="3"/>
    <x v="5"/>
    <x v="3"/>
    <x v="12"/>
    <x v="1"/>
  </r>
  <r>
    <x v="0"/>
    <x v="1"/>
    <x v="5"/>
    <n v="2"/>
    <x v="3"/>
    <x v="14"/>
    <x v="1"/>
    <x v="3"/>
    <x v="2"/>
    <x v="1"/>
    <x v="3"/>
    <x v="3"/>
    <x v="4"/>
    <x v="4"/>
    <x v="2"/>
    <x v="2"/>
    <x v="3"/>
    <x v="3"/>
    <x v="4"/>
    <x v="2"/>
    <x v="0"/>
    <x v="0"/>
    <x v="2"/>
    <x v="0"/>
    <x v="0"/>
    <x v="3"/>
    <x v="0"/>
    <x v="0"/>
    <x v="1"/>
    <x v="2"/>
    <x v="1"/>
    <x v="3"/>
    <x v="3"/>
    <x v="3"/>
    <x v="0"/>
    <x v="3"/>
    <x v="0"/>
    <x v="1"/>
    <x v="1"/>
    <x v="2"/>
    <x v="3"/>
    <x v="2"/>
    <x v="1"/>
    <x v="1"/>
    <x v="1"/>
    <x v="0"/>
    <x v="2"/>
    <x v="0"/>
    <x v="0"/>
    <x v="0"/>
    <x v="14"/>
    <x v="28"/>
    <x v="3"/>
    <x v="8"/>
    <x v="0"/>
    <x v="2"/>
    <x v="3"/>
    <x v="0"/>
    <x v="35"/>
    <x v="11"/>
    <x v="6"/>
  </r>
  <r>
    <x v="0"/>
    <x v="1"/>
    <x v="6"/>
    <n v="2"/>
    <x v="9"/>
    <x v="15"/>
    <x v="0"/>
    <x v="3"/>
    <x v="0"/>
    <x v="4"/>
    <x v="0"/>
    <x v="0"/>
    <x v="2"/>
    <x v="0"/>
    <x v="1"/>
    <x v="4"/>
    <x v="4"/>
    <x v="4"/>
    <x v="0"/>
    <x v="0"/>
    <x v="0"/>
    <x v="5"/>
    <x v="4"/>
    <x v="2"/>
    <x v="3"/>
    <x v="4"/>
    <x v="2"/>
    <x v="1"/>
    <x v="1"/>
    <x v="1"/>
    <x v="0"/>
    <x v="0"/>
    <x v="0"/>
    <x v="4"/>
    <x v="4"/>
    <x v="0"/>
    <x v="4"/>
    <x v="1"/>
    <x v="4"/>
    <x v="3"/>
    <x v="2"/>
    <x v="3"/>
    <x v="1"/>
    <x v="4"/>
    <x v="0"/>
    <x v="0"/>
    <x v="0"/>
    <x v="0"/>
    <x v="0"/>
    <x v="0"/>
    <x v="19"/>
    <x v="18"/>
    <x v="31"/>
    <x v="0"/>
    <x v="15"/>
    <x v="7"/>
    <x v="4"/>
    <x v="2"/>
    <x v="6"/>
    <x v="20"/>
    <x v="1"/>
  </r>
  <r>
    <x v="0"/>
    <x v="1"/>
    <x v="6"/>
    <n v="2"/>
    <x v="9"/>
    <x v="15"/>
    <x v="0"/>
    <x v="0"/>
    <x v="0"/>
    <x v="0"/>
    <x v="3"/>
    <x v="2"/>
    <x v="3"/>
    <x v="0"/>
    <x v="2"/>
    <x v="0"/>
    <x v="0"/>
    <x v="3"/>
    <x v="3"/>
    <x v="2"/>
    <x v="0"/>
    <x v="0"/>
    <x v="2"/>
    <x v="1"/>
    <x v="4"/>
    <x v="0"/>
    <x v="0"/>
    <x v="1"/>
    <x v="1"/>
    <x v="1"/>
    <x v="0"/>
    <x v="0"/>
    <x v="0"/>
    <x v="0"/>
    <x v="0"/>
    <x v="2"/>
    <x v="4"/>
    <x v="1"/>
    <x v="2"/>
    <x v="4"/>
    <x v="2"/>
    <x v="1"/>
    <x v="1"/>
    <x v="0"/>
    <x v="1"/>
    <x v="0"/>
    <x v="0"/>
    <x v="0"/>
    <x v="0"/>
    <x v="0"/>
    <x v="0"/>
    <x v="6"/>
    <x v="6"/>
    <x v="7"/>
    <x v="0"/>
    <x v="6"/>
    <x v="8"/>
    <x v="5"/>
    <x v="6"/>
    <x v="0"/>
    <x v="0"/>
  </r>
  <r>
    <x v="0"/>
    <x v="1"/>
    <x v="6"/>
    <n v="2"/>
    <x v="9"/>
    <x v="15"/>
    <x v="0"/>
    <x v="2"/>
    <x v="3"/>
    <x v="0"/>
    <x v="2"/>
    <x v="1"/>
    <x v="2"/>
    <x v="4"/>
    <x v="3"/>
    <x v="3"/>
    <x v="3"/>
    <x v="0"/>
    <x v="4"/>
    <x v="2"/>
    <x v="3"/>
    <x v="0"/>
    <x v="2"/>
    <x v="0"/>
    <x v="1"/>
    <x v="4"/>
    <x v="0"/>
    <x v="4"/>
    <x v="1"/>
    <x v="1"/>
    <x v="0"/>
    <x v="0"/>
    <x v="3"/>
    <x v="1"/>
    <x v="3"/>
    <x v="1"/>
    <x v="0"/>
    <x v="1"/>
    <x v="4"/>
    <x v="3"/>
    <x v="2"/>
    <x v="4"/>
    <x v="1"/>
    <x v="1"/>
    <x v="0"/>
    <x v="0"/>
    <x v="2"/>
    <x v="0"/>
    <x v="0"/>
    <x v="0"/>
    <x v="7"/>
    <x v="10"/>
    <x v="3"/>
    <x v="8"/>
    <x v="16"/>
    <x v="2"/>
    <x v="7"/>
    <x v="6"/>
    <x v="6"/>
    <x v="9"/>
    <x v="4"/>
  </r>
  <r>
    <x v="0"/>
    <x v="1"/>
    <x v="6"/>
    <n v="2"/>
    <x v="9"/>
    <x v="15"/>
    <x v="0"/>
    <x v="0"/>
    <x v="0"/>
    <x v="2"/>
    <x v="2"/>
    <x v="2"/>
    <x v="4"/>
    <x v="2"/>
    <x v="2"/>
    <x v="2"/>
    <x v="0"/>
    <x v="0"/>
    <x v="0"/>
    <x v="3"/>
    <x v="0"/>
    <x v="0"/>
    <x v="2"/>
    <x v="0"/>
    <x v="0"/>
    <x v="3"/>
    <x v="0"/>
    <x v="4"/>
    <x v="1"/>
    <x v="1"/>
    <x v="0"/>
    <x v="0"/>
    <x v="3"/>
    <x v="1"/>
    <x v="1"/>
    <x v="3"/>
    <x v="1"/>
    <x v="1"/>
    <x v="2"/>
    <x v="2"/>
    <x v="1"/>
    <x v="1"/>
    <x v="1"/>
    <x v="0"/>
    <x v="0"/>
    <x v="0"/>
    <x v="0"/>
    <x v="0"/>
    <x v="0"/>
    <x v="0"/>
    <x v="11"/>
    <x v="43"/>
    <x v="19"/>
    <x v="3"/>
    <x v="0"/>
    <x v="2"/>
    <x v="3"/>
    <x v="6"/>
    <x v="6"/>
    <x v="9"/>
    <x v="3"/>
  </r>
  <r>
    <x v="0"/>
    <x v="1"/>
    <x v="6"/>
    <n v="2"/>
    <x v="9"/>
    <x v="15"/>
    <x v="0"/>
    <x v="2"/>
    <x v="2"/>
    <x v="2"/>
    <x v="3"/>
    <x v="0"/>
    <x v="3"/>
    <x v="0"/>
    <x v="3"/>
    <x v="3"/>
    <x v="4"/>
    <x v="1"/>
    <x v="3"/>
    <x v="3"/>
    <x v="2"/>
    <x v="0"/>
    <x v="1"/>
    <x v="0"/>
    <x v="0"/>
    <x v="2"/>
    <x v="2"/>
    <x v="1"/>
    <x v="1"/>
    <x v="1"/>
    <x v="2"/>
    <x v="0"/>
    <x v="2"/>
    <x v="2"/>
    <x v="2"/>
    <x v="2"/>
    <x v="1"/>
    <x v="1"/>
    <x v="1"/>
    <x v="2"/>
    <x v="3"/>
    <x v="1"/>
    <x v="1"/>
    <x v="0"/>
    <x v="1"/>
    <x v="0"/>
    <x v="0"/>
    <x v="0"/>
    <x v="0"/>
    <x v="0"/>
    <x v="9"/>
    <x v="46"/>
    <x v="29"/>
    <x v="2"/>
    <x v="0"/>
    <x v="6"/>
    <x v="3"/>
    <x v="2"/>
    <x v="2"/>
    <x v="4"/>
    <x v="2"/>
  </r>
  <r>
    <x v="0"/>
    <x v="1"/>
    <x v="6"/>
    <n v="2"/>
    <x v="9"/>
    <x v="15"/>
    <x v="0"/>
    <x v="4"/>
    <x v="1"/>
    <x v="3"/>
    <x v="2"/>
    <x v="3"/>
    <x v="4"/>
    <x v="2"/>
    <x v="1"/>
    <x v="3"/>
    <x v="4"/>
    <x v="1"/>
    <x v="1"/>
    <x v="4"/>
    <x v="2"/>
    <x v="5"/>
    <x v="2"/>
    <x v="4"/>
    <x v="1"/>
    <x v="4"/>
    <x v="4"/>
    <x v="0"/>
    <x v="1"/>
    <x v="1"/>
    <x v="0"/>
    <x v="0"/>
    <x v="1"/>
    <x v="5"/>
    <x v="4"/>
    <x v="1"/>
    <x v="1"/>
    <x v="0"/>
    <x v="0"/>
    <x v="0"/>
    <x v="0"/>
    <x v="0"/>
    <x v="2"/>
    <x v="0"/>
    <x v="1"/>
    <x v="0"/>
    <x v="1"/>
    <x v="0"/>
    <x v="0"/>
    <x v="0"/>
    <x v="15"/>
    <x v="24"/>
    <x v="9"/>
    <x v="4"/>
    <x v="10"/>
    <x v="0"/>
    <x v="7"/>
    <x v="3"/>
    <x v="6"/>
    <x v="13"/>
    <x v="9"/>
  </r>
  <r>
    <x v="0"/>
    <x v="1"/>
    <x v="6"/>
    <n v="2"/>
    <x v="9"/>
    <x v="15"/>
    <x v="0"/>
    <x v="2"/>
    <x v="3"/>
    <x v="2"/>
    <x v="2"/>
    <x v="2"/>
    <x v="2"/>
    <x v="4"/>
    <x v="2"/>
    <x v="3"/>
    <x v="2"/>
    <x v="3"/>
    <x v="3"/>
    <x v="2"/>
    <x v="0"/>
    <x v="2"/>
    <x v="1"/>
    <x v="0"/>
    <x v="3"/>
    <x v="3"/>
    <x v="2"/>
    <x v="1"/>
    <x v="1"/>
    <x v="1"/>
    <x v="2"/>
    <x v="0"/>
    <x v="1"/>
    <x v="0"/>
    <x v="0"/>
    <x v="0"/>
    <x v="1"/>
    <x v="1"/>
    <x v="1"/>
    <x v="2"/>
    <x v="2"/>
    <x v="2"/>
    <x v="1"/>
    <x v="0"/>
    <x v="0"/>
    <x v="0"/>
    <x v="0"/>
    <x v="0"/>
    <x v="0"/>
    <x v="0"/>
    <x v="3"/>
    <x v="13"/>
    <x v="15"/>
    <x v="7"/>
    <x v="11"/>
    <x v="6"/>
    <x v="9"/>
    <x v="2"/>
    <x v="2"/>
    <x v="21"/>
    <x v="0"/>
  </r>
  <r>
    <x v="0"/>
    <x v="1"/>
    <x v="7"/>
    <n v="2"/>
    <x v="10"/>
    <x v="16"/>
    <x v="3"/>
    <x v="3"/>
    <x v="2"/>
    <x v="2"/>
    <x v="2"/>
    <x v="0"/>
    <x v="3"/>
    <x v="4"/>
    <x v="2"/>
    <x v="2"/>
    <x v="0"/>
    <x v="2"/>
    <x v="1"/>
    <x v="3"/>
    <x v="1"/>
    <x v="2"/>
    <x v="1"/>
    <x v="1"/>
    <x v="0"/>
    <x v="3"/>
    <x v="0"/>
    <x v="4"/>
    <x v="1"/>
    <x v="1"/>
    <x v="2"/>
    <x v="3"/>
    <x v="0"/>
    <x v="3"/>
    <x v="0"/>
    <x v="0"/>
    <x v="0"/>
    <x v="1"/>
    <x v="3"/>
    <x v="4"/>
    <x v="2"/>
    <x v="1"/>
    <x v="1"/>
    <x v="1"/>
    <x v="0"/>
    <x v="2"/>
    <x v="1"/>
    <x v="0"/>
    <x v="0"/>
    <x v="0"/>
    <x v="12"/>
    <x v="22"/>
    <x v="6"/>
    <x v="4"/>
    <x v="2"/>
    <x v="1"/>
    <x v="3"/>
    <x v="6"/>
    <x v="12"/>
    <x v="8"/>
    <x v="0"/>
  </r>
  <r>
    <x v="0"/>
    <x v="1"/>
    <x v="7"/>
    <n v="2"/>
    <x v="10"/>
    <x v="16"/>
    <x v="0"/>
    <x v="2"/>
    <x v="3"/>
    <x v="0"/>
    <x v="1"/>
    <x v="1"/>
    <x v="4"/>
    <x v="4"/>
    <x v="3"/>
    <x v="3"/>
    <x v="3"/>
    <x v="3"/>
    <x v="3"/>
    <x v="3"/>
    <x v="1"/>
    <x v="0"/>
    <x v="1"/>
    <x v="0"/>
    <x v="3"/>
    <x v="4"/>
    <x v="0"/>
    <x v="1"/>
    <x v="1"/>
    <x v="1"/>
    <x v="0"/>
    <x v="3"/>
    <x v="3"/>
    <x v="3"/>
    <x v="1"/>
    <x v="1"/>
    <x v="0"/>
    <x v="1"/>
    <x v="4"/>
    <x v="3"/>
    <x v="3"/>
    <x v="1"/>
    <x v="1"/>
    <x v="3"/>
    <x v="1"/>
    <x v="0"/>
    <x v="3"/>
    <x v="0"/>
    <x v="0"/>
    <x v="0"/>
    <x v="7"/>
    <x v="28"/>
    <x v="10"/>
    <x v="2"/>
    <x v="3"/>
    <x v="6"/>
    <x v="4"/>
    <x v="5"/>
    <x v="2"/>
    <x v="11"/>
    <x v="1"/>
  </r>
  <r>
    <x v="0"/>
    <x v="1"/>
    <x v="7"/>
    <n v="2"/>
    <x v="10"/>
    <x v="16"/>
    <x v="1"/>
    <x v="2"/>
    <x v="3"/>
    <x v="3"/>
    <x v="3"/>
    <x v="2"/>
    <x v="5"/>
    <x v="4"/>
    <x v="2"/>
    <x v="3"/>
    <x v="2"/>
    <x v="3"/>
    <x v="1"/>
    <x v="0"/>
    <x v="3"/>
    <x v="2"/>
    <x v="1"/>
    <x v="1"/>
    <x v="1"/>
    <x v="1"/>
    <x v="2"/>
    <x v="4"/>
    <x v="2"/>
    <x v="2"/>
    <x v="2"/>
    <x v="3"/>
    <x v="1"/>
    <x v="1"/>
    <x v="3"/>
    <x v="1"/>
    <x v="0"/>
    <x v="1"/>
    <x v="1"/>
    <x v="4"/>
    <x v="2"/>
    <x v="0"/>
    <x v="1"/>
    <x v="1"/>
    <x v="0"/>
    <x v="2"/>
    <x v="2"/>
    <x v="0"/>
    <x v="0"/>
    <x v="0"/>
    <x v="8"/>
    <x v="11"/>
    <x v="15"/>
    <x v="3"/>
    <x v="8"/>
    <x v="1"/>
    <x v="1"/>
    <x v="5"/>
    <x v="36"/>
    <x v="1"/>
    <x v="4"/>
  </r>
  <r>
    <x v="0"/>
    <x v="1"/>
    <x v="7"/>
    <n v="2"/>
    <x v="10"/>
    <x v="16"/>
    <x v="1"/>
    <x v="2"/>
    <x v="3"/>
    <x v="2"/>
    <x v="1"/>
    <x v="1"/>
    <x v="4"/>
    <x v="4"/>
    <x v="2"/>
    <x v="3"/>
    <x v="2"/>
    <x v="3"/>
    <x v="1"/>
    <x v="3"/>
    <x v="1"/>
    <x v="2"/>
    <x v="3"/>
    <x v="3"/>
    <x v="1"/>
    <x v="3"/>
    <x v="0"/>
    <x v="0"/>
    <x v="0"/>
    <x v="1"/>
    <x v="2"/>
    <x v="3"/>
    <x v="3"/>
    <x v="5"/>
    <x v="3"/>
    <x v="1"/>
    <x v="1"/>
    <x v="1"/>
    <x v="3"/>
    <x v="1"/>
    <x v="2"/>
    <x v="2"/>
    <x v="1"/>
    <x v="1"/>
    <x v="0"/>
    <x v="0"/>
    <x v="1"/>
    <x v="0"/>
    <x v="0"/>
    <x v="0"/>
    <x v="3"/>
    <x v="28"/>
    <x v="15"/>
    <x v="4"/>
    <x v="2"/>
    <x v="4"/>
    <x v="6"/>
    <x v="0"/>
    <x v="4"/>
    <x v="14"/>
    <x v="4"/>
  </r>
  <r>
    <x v="0"/>
    <x v="1"/>
    <x v="7"/>
    <n v="2"/>
    <x v="10"/>
    <x v="16"/>
    <x v="3"/>
    <x v="2"/>
    <x v="3"/>
    <x v="4"/>
    <x v="3"/>
    <x v="3"/>
    <x v="4"/>
    <x v="4"/>
    <x v="3"/>
    <x v="3"/>
    <x v="3"/>
    <x v="1"/>
    <x v="3"/>
    <x v="4"/>
    <x v="1"/>
    <x v="0"/>
    <x v="2"/>
    <x v="1"/>
    <x v="1"/>
    <x v="1"/>
    <x v="0"/>
    <x v="4"/>
    <x v="0"/>
    <x v="1"/>
    <x v="1"/>
    <x v="2"/>
    <x v="3"/>
    <x v="3"/>
    <x v="3"/>
    <x v="3"/>
    <x v="1"/>
    <x v="1"/>
    <x v="1"/>
    <x v="1"/>
    <x v="2"/>
    <x v="2"/>
    <x v="1"/>
    <x v="3"/>
    <x v="1"/>
    <x v="1"/>
    <x v="2"/>
    <x v="0"/>
    <x v="0"/>
    <x v="0"/>
    <x v="8"/>
    <x v="28"/>
    <x v="4"/>
    <x v="7"/>
    <x v="3"/>
    <x v="6"/>
    <x v="1"/>
    <x v="6"/>
    <x v="28"/>
    <x v="11"/>
    <x v="1"/>
  </r>
  <r>
    <x v="0"/>
    <x v="1"/>
    <x v="7"/>
    <n v="2"/>
    <x v="10"/>
    <x v="16"/>
    <x v="1"/>
    <x v="3"/>
    <x v="2"/>
    <x v="2"/>
    <x v="3"/>
    <x v="2"/>
    <x v="2"/>
    <x v="4"/>
    <x v="2"/>
    <x v="2"/>
    <x v="2"/>
    <x v="1"/>
    <x v="1"/>
    <x v="0"/>
    <x v="1"/>
    <x v="0"/>
    <x v="1"/>
    <x v="2"/>
    <x v="2"/>
    <x v="3"/>
    <x v="0"/>
    <x v="4"/>
    <x v="5"/>
    <x v="1"/>
    <x v="1"/>
    <x v="3"/>
    <x v="1"/>
    <x v="1"/>
    <x v="1"/>
    <x v="4"/>
    <x v="1"/>
    <x v="1"/>
    <x v="2"/>
    <x v="1"/>
    <x v="0"/>
    <x v="2"/>
    <x v="1"/>
    <x v="1"/>
    <x v="1"/>
    <x v="1"/>
    <x v="1"/>
    <x v="0"/>
    <x v="0"/>
    <x v="0"/>
    <x v="12"/>
    <x v="10"/>
    <x v="15"/>
    <x v="3"/>
    <x v="3"/>
    <x v="8"/>
    <x v="3"/>
    <x v="6"/>
    <x v="37"/>
    <x v="1"/>
    <x v="7"/>
  </r>
  <r>
    <x v="0"/>
    <x v="1"/>
    <x v="7"/>
    <n v="2"/>
    <x v="10"/>
    <x v="16"/>
    <x v="1"/>
    <x v="2"/>
    <x v="3"/>
    <x v="3"/>
    <x v="0"/>
    <x v="2"/>
    <x v="2"/>
    <x v="4"/>
    <x v="0"/>
    <x v="0"/>
    <x v="2"/>
    <x v="3"/>
    <x v="0"/>
    <x v="0"/>
    <x v="0"/>
    <x v="0"/>
    <x v="1"/>
    <x v="0"/>
    <x v="4"/>
    <x v="3"/>
    <x v="0"/>
    <x v="4"/>
    <x v="3"/>
    <x v="1"/>
    <x v="2"/>
    <x v="2"/>
    <x v="1"/>
    <x v="5"/>
    <x v="0"/>
    <x v="0"/>
    <x v="1"/>
    <x v="1"/>
    <x v="0"/>
    <x v="4"/>
    <x v="0"/>
    <x v="0"/>
    <x v="1"/>
    <x v="1"/>
    <x v="1"/>
    <x v="0"/>
    <x v="3"/>
    <x v="0"/>
    <x v="0"/>
    <x v="0"/>
    <x v="8"/>
    <x v="27"/>
    <x v="2"/>
    <x v="0"/>
    <x v="0"/>
    <x v="6"/>
    <x v="0"/>
    <x v="6"/>
    <x v="15"/>
    <x v="13"/>
    <x v="0"/>
  </r>
  <r>
    <x v="0"/>
    <x v="1"/>
    <x v="7"/>
    <n v="2"/>
    <x v="10"/>
    <x v="16"/>
    <x v="1"/>
    <x v="2"/>
    <x v="3"/>
    <x v="3"/>
    <x v="1"/>
    <x v="1"/>
    <x v="4"/>
    <x v="2"/>
    <x v="5"/>
    <x v="4"/>
    <x v="3"/>
    <x v="3"/>
    <x v="3"/>
    <x v="1"/>
    <x v="3"/>
    <x v="4"/>
    <x v="2"/>
    <x v="3"/>
    <x v="3"/>
    <x v="4"/>
    <x v="2"/>
    <x v="1"/>
    <x v="1"/>
    <x v="1"/>
    <x v="3"/>
    <x v="1"/>
    <x v="1"/>
    <x v="5"/>
    <x v="3"/>
    <x v="4"/>
    <x v="1"/>
    <x v="1"/>
    <x v="0"/>
    <x v="2"/>
    <x v="2"/>
    <x v="1"/>
    <x v="1"/>
    <x v="0"/>
    <x v="1"/>
    <x v="1"/>
    <x v="1"/>
    <x v="0"/>
    <x v="0"/>
    <x v="0"/>
    <x v="8"/>
    <x v="37"/>
    <x v="32"/>
    <x v="8"/>
    <x v="13"/>
    <x v="2"/>
    <x v="4"/>
    <x v="2"/>
    <x v="38"/>
    <x v="13"/>
    <x v="9"/>
  </r>
  <r>
    <x v="0"/>
    <x v="1"/>
    <x v="7"/>
    <n v="2"/>
    <x v="10"/>
    <x v="16"/>
    <x v="0"/>
    <x v="3"/>
    <x v="2"/>
    <x v="2"/>
    <x v="3"/>
    <x v="2"/>
    <x v="2"/>
    <x v="4"/>
    <x v="2"/>
    <x v="3"/>
    <x v="2"/>
    <x v="3"/>
    <x v="3"/>
    <x v="3"/>
    <x v="0"/>
    <x v="0"/>
    <x v="2"/>
    <x v="3"/>
    <x v="3"/>
    <x v="3"/>
    <x v="0"/>
    <x v="4"/>
    <x v="1"/>
    <x v="1"/>
    <x v="0"/>
    <x v="0"/>
    <x v="1"/>
    <x v="5"/>
    <x v="0"/>
    <x v="3"/>
    <x v="3"/>
    <x v="1"/>
    <x v="1"/>
    <x v="1"/>
    <x v="2"/>
    <x v="1"/>
    <x v="1"/>
    <x v="1"/>
    <x v="1"/>
    <x v="1"/>
    <x v="2"/>
    <x v="0"/>
    <x v="0"/>
    <x v="0"/>
    <x v="12"/>
    <x v="10"/>
    <x v="15"/>
    <x v="2"/>
    <x v="0"/>
    <x v="2"/>
    <x v="9"/>
    <x v="6"/>
    <x v="6"/>
    <x v="13"/>
    <x v="6"/>
  </r>
  <r>
    <x v="0"/>
    <x v="1"/>
    <x v="6"/>
    <n v="2"/>
    <x v="11"/>
    <x v="17"/>
    <x v="0"/>
    <x v="0"/>
    <x v="3"/>
    <x v="0"/>
    <x v="0"/>
    <x v="0"/>
    <x v="0"/>
    <x v="0"/>
    <x v="0"/>
    <x v="0"/>
    <x v="0"/>
    <x v="0"/>
    <x v="0"/>
    <x v="0"/>
    <x v="0"/>
    <x v="0"/>
    <x v="0"/>
    <x v="4"/>
    <x v="4"/>
    <x v="0"/>
    <x v="2"/>
    <x v="4"/>
    <x v="1"/>
    <x v="1"/>
    <x v="0"/>
    <x v="0"/>
    <x v="0"/>
    <x v="0"/>
    <x v="0"/>
    <x v="0"/>
    <x v="3"/>
    <x v="1"/>
    <x v="3"/>
    <x v="4"/>
    <x v="1"/>
    <x v="1"/>
    <x v="1"/>
    <x v="0"/>
    <x v="0"/>
    <x v="0"/>
    <x v="0"/>
    <x v="0"/>
    <x v="0"/>
    <x v="0"/>
    <x v="13"/>
    <x v="0"/>
    <x v="0"/>
    <x v="0"/>
    <x v="0"/>
    <x v="5"/>
    <x v="8"/>
    <x v="5"/>
    <x v="6"/>
    <x v="0"/>
    <x v="0"/>
  </r>
  <r>
    <x v="0"/>
    <x v="1"/>
    <x v="6"/>
    <n v="2"/>
    <x v="11"/>
    <x v="17"/>
    <x v="2"/>
    <x v="3"/>
    <x v="3"/>
    <x v="2"/>
    <x v="3"/>
    <x v="2"/>
    <x v="2"/>
    <x v="4"/>
    <x v="3"/>
    <x v="0"/>
    <x v="2"/>
    <x v="3"/>
    <x v="3"/>
    <x v="3"/>
    <x v="1"/>
    <x v="0"/>
    <x v="2"/>
    <x v="4"/>
    <x v="0"/>
    <x v="1"/>
    <x v="4"/>
    <x v="2"/>
    <x v="1"/>
    <x v="1"/>
    <x v="0"/>
    <x v="0"/>
    <x v="3"/>
    <x v="1"/>
    <x v="0"/>
    <x v="0"/>
    <x v="1"/>
    <x v="1"/>
    <x v="2"/>
    <x v="1"/>
    <x v="4"/>
    <x v="4"/>
    <x v="1"/>
    <x v="0"/>
    <x v="1"/>
    <x v="0"/>
    <x v="1"/>
    <x v="0"/>
    <x v="0"/>
    <x v="0"/>
    <x v="9"/>
    <x v="10"/>
    <x v="14"/>
    <x v="2"/>
    <x v="3"/>
    <x v="0"/>
    <x v="6"/>
    <x v="9"/>
    <x v="6"/>
    <x v="9"/>
    <x v="0"/>
  </r>
  <r>
    <x v="0"/>
    <x v="1"/>
    <x v="6"/>
    <n v="2"/>
    <x v="11"/>
    <x v="17"/>
    <x v="0"/>
    <x v="2"/>
    <x v="2"/>
    <x v="2"/>
    <x v="2"/>
    <x v="0"/>
    <x v="3"/>
    <x v="4"/>
    <x v="3"/>
    <x v="0"/>
    <x v="3"/>
    <x v="1"/>
    <x v="3"/>
    <x v="2"/>
    <x v="1"/>
    <x v="2"/>
    <x v="0"/>
    <x v="4"/>
    <x v="0"/>
    <x v="3"/>
    <x v="1"/>
    <x v="0"/>
    <x v="1"/>
    <x v="1"/>
    <x v="0"/>
    <x v="0"/>
    <x v="3"/>
    <x v="5"/>
    <x v="0"/>
    <x v="0"/>
    <x v="1"/>
    <x v="1"/>
    <x v="4"/>
    <x v="3"/>
    <x v="2"/>
    <x v="1"/>
    <x v="1"/>
    <x v="0"/>
    <x v="1"/>
    <x v="0"/>
    <x v="0"/>
    <x v="0"/>
    <x v="0"/>
    <x v="0"/>
    <x v="9"/>
    <x v="22"/>
    <x v="18"/>
    <x v="7"/>
    <x v="2"/>
    <x v="5"/>
    <x v="3"/>
    <x v="1"/>
    <x v="6"/>
    <x v="14"/>
    <x v="0"/>
  </r>
  <r>
    <x v="0"/>
    <x v="1"/>
    <x v="6"/>
    <n v="2"/>
    <x v="11"/>
    <x v="17"/>
    <x v="0"/>
    <x v="0"/>
    <x v="2"/>
    <x v="3"/>
    <x v="3"/>
    <x v="0"/>
    <x v="3"/>
    <x v="0"/>
    <x v="2"/>
    <x v="2"/>
    <x v="0"/>
    <x v="2"/>
    <x v="1"/>
    <x v="3"/>
    <x v="0"/>
    <x v="5"/>
    <x v="0"/>
    <x v="4"/>
    <x v="0"/>
    <x v="3"/>
    <x v="0"/>
    <x v="0"/>
    <x v="1"/>
    <x v="1"/>
    <x v="0"/>
    <x v="0"/>
    <x v="0"/>
    <x v="0"/>
    <x v="0"/>
    <x v="0"/>
    <x v="0"/>
    <x v="1"/>
    <x v="2"/>
    <x v="1"/>
    <x v="2"/>
    <x v="2"/>
    <x v="1"/>
    <x v="0"/>
    <x v="0"/>
    <x v="0"/>
    <x v="0"/>
    <x v="0"/>
    <x v="0"/>
    <x v="0"/>
    <x v="6"/>
    <x v="46"/>
    <x v="6"/>
    <x v="4"/>
    <x v="15"/>
    <x v="5"/>
    <x v="3"/>
    <x v="0"/>
    <x v="6"/>
    <x v="0"/>
    <x v="0"/>
  </r>
  <r>
    <x v="0"/>
    <x v="1"/>
    <x v="6"/>
    <n v="2"/>
    <x v="11"/>
    <x v="17"/>
    <x v="0"/>
    <x v="2"/>
    <x v="3"/>
    <x v="1"/>
    <x v="3"/>
    <x v="1"/>
    <x v="4"/>
    <x v="4"/>
    <x v="2"/>
    <x v="2"/>
    <x v="2"/>
    <x v="2"/>
    <x v="3"/>
    <x v="3"/>
    <x v="0"/>
    <x v="0"/>
    <x v="2"/>
    <x v="4"/>
    <x v="1"/>
    <x v="1"/>
    <x v="1"/>
    <x v="1"/>
    <x v="1"/>
    <x v="1"/>
    <x v="0"/>
    <x v="0"/>
    <x v="3"/>
    <x v="4"/>
    <x v="4"/>
    <x v="3"/>
    <x v="1"/>
    <x v="1"/>
    <x v="2"/>
    <x v="2"/>
    <x v="2"/>
    <x v="2"/>
    <x v="1"/>
    <x v="0"/>
    <x v="1"/>
    <x v="0"/>
    <x v="1"/>
    <x v="0"/>
    <x v="0"/>
    <x v="0"/>
    <x v="4"/>
    <x v="4"/>
    <x v="13"/>
    <x v="2"/>
    <x v="0"/>
    <x v="0"/>
    <x v="1"/>
    <x v="6"/>
    <x v="6"/>
    <x v="19"/>
    <x v="7"/>
  </r>
  <r>
    <x v="0"/>
    <x v="1"/>
    <x v="6"/>
    <n v="2"/>
    <x v="11"/>
    <x v="17"/>
    <x v="0"/>
    <x v="2"/>
    <x v="3"/>
    <x v="3"/>
    <x v="3"/>
    <x v="1"/>
    <x v="2"/>
    <x v="4"/>
    <x v="3"/>
    <x v="3"/>
    <x v="3"/>
    <x v="3"/>
    <x v="1"/>
    <x v="3"/>
    <x v="1"/>
    <x v="2"/>
    <x v="2"/>
    <x v="0"/>
    <x v="1"/>
    <x v="1"/>
    <x v="0"/>
    <x v="0"/>
    <x v="1"/>
    <x v="1"/>
    <x v="2"/>
    <x v="0"/>
    <x v="1"/>
    <x v="3"/>
    <x v="3"/>
    <x v="3"/>
    <x v="0"/>
    <x v="1"/>
    <x v="4"/>
    <x v="3"/>
    <x v="2"/>
    <x v="0"/>
    <x v="1"/>
    <x v="3"/>
    <x v="0"/>
    <x v="1"/>
    <x v="1"/>
    <x v="0"/>
    <x v="0"/>
    <x v="0"/>
    <x v="8"/>
    <x v="40"/>
    <x v="10"/>
    <x v="4"/>
    <x v="2"/>
    <x v="2"/>
    <x v="1"/>
    <x v="0"/>
    <x v="2"/>
    <x v="3"/>
    <x v="1"/>
  </r>
  <r>
    <x v="0"/>
    <x v="1"/>
    <x v="6"/>
    <n v="2"/>
    <x v="11"/>
    <x v="17"/>
    <x v="2"/>
    <x v="4"/>
    <x v="1"/>
    <x v="1"/>
    <x v="3"/>
    <x v="1"/>
    <x v="4"/>
    <x v="4"/>
    <x v="1"/>
    <x v="4"/>
    <x v="3"/>
    <x v="3"/>
    <x v="4"/>
    <x v="2"/>
    <x v="2"/>
    <x v="1"/>
    <x v="2"/>
    <x v="4"/>
    <x v="3"/>
    <x v="4"/>
    <x v="4"/>
    <x v="4"/>
    <x v="1"/>
    <x v="1"/>
    <x v="2"/>
    <x v="0"/>
    <x v="1"/>
    <x v="4"/>
    <x v="3"/>
    <x v="1"/>
    <x v="1"/>
    <x v="1"/>
    <x v="4"/>
    <x v="3"/>
    <x v="2"/>
    <x v="3"/>
    <x v="1"/>
    <x v="0"/>
    <x v="1"/>
    <x v="1"/>
    <x v="0"/>
    <x v="0"/>
    <x v="0"/>
    <x v="0"/>
    <x v="1"/>
    <x v="4"/>
    <x v="24"/>
    <x v="8"/>
    <x v="15"/>
    <x v="0"/>
    <x v="4"/>
    <x v="1"/>
    <x v="2"/>
    <x v="6"/>
    <x v="4"/>
  </r>
  <r>
    <x v="0"/>
    <x v="1"/>
    <x v="6"/>
    <n v="2"/>
    <x v="11"/>
    <x v="17"/>
    <x v="0"/>
    <x v="2"/>
    <x v="2"/>
    <x v="2"/>
    <x v="3"/>
    <x v="1"/>
    <x v="3"/>
    <x v="4"/>
    <x v="2"/>
    <x v="3"/>
    <x v="2"/>
    <x v="3"/>
    <x v="0"/>
    <x v="3"/>
    <x v="1"/>
    <x v="4"/>
    <x v="0"/>
    <x v="0"/>
    <x v="0"/>
    <x v="3"/>
    <x v="1"/>
    <x v="0"/>
    <x v="1"/>
    <x v="1"/>
    <x v="2"/>
    <x v="0"/>
    <x v="3"/>
    <x v="1"/>
    <x v="1"/>
    <x v="0"/>
    <x v="1"/>
    <x v="1"/>
    <x v="2"/>
    <x v="2"/>
    <x v="2"/>
    <x v="1"/>
    <x v="1"/>
    <x v="0"/>
    <x v="1"/>
    <x v="1"/>
    <x v="1"/>
    <x v="0"/>
    <x v="0"/>
    <x v="0"/>
    <x v="9"/>
    <x v="38"/>
    <x v="15"/>
    <x v="3"/>
    <x v="12"/>
    <x v="0"/>
    <x v="3"/>
    <x v="1"/>
    <x v="2"/>
    <x v="9"/>
    <x v="6"/>
  </r>
  <r>
    <x v="0"/>
    <x v="1"/>
    <x v="6"/>
    <n v="2"/>
    <x v="11"/>
    <x v="18"/>
    <x v="0"/>
    <x v="4"/>
    <x v="1"/>
    <x v="1"/>
    <x v="3"/>
    <x v="3"/>
    <x v="4"/>
    <x v="0"/>
    <x v="1"/>
    <x v="4"/>
    <x v="4"/>
    <x v="4"/>
    <x v="4"/>
    <x v="4"/>
    <x v="4"/>
    <x v="5"/>
    <x v="2"/>
    <x v="4"/>
    <x v="1"/>
    <x v="4"/>
    <x v="0"/>
    <x v="4"/>
    <x v="1"/>
    <x v="4"/>
    <x v="1"/>
    <x v="0"/>
    <x v="4"/>
    <x v="4"/>
    <x v="4"/>
    <x v="0"/>
    <x v="4"/>
    <x v="1"/>
    <x v="4"/>
    <x v="3"/>
    <x v="4"/>
    <x v="3"/>
    <x v="1"/>
    <x v="2"/>
    <x v="1"/>
    <x v="0"/>
    <x v="4"/>
    <x v="0"/>
    <x v="0"/>
    <x v="0"/>
    <x v="1"/>
    <x v="14"/>
    <x v="31"/>
    <x v="9"/>
    <x v="10"/>
    <x v="0"/>
    <x v="7"/>
    <x v="6"/>
    <x v="1"/>
    <x v="12"/>
    <x v="1"/>
  </r>
  <r>
    <x v="0"/>
    <x v="1"/>
    <x v="6"/>
    <n v="2"/>
    <x v="11"/>
    <x v="18"/>
    <x v="0"/>
    <x v="4"/>
    <x v="1"/>
    <x v="3"/>
    <x v="3"/>
    <x v="3"/>
    <x v="4"/>
    <x v="0"/>
    <x v="1"/>
    <x v="3"/>
    <x v="4"/>
    <x v="4"/>
    <x v="4"/>
    <x v="4"/>
    <x v="4"/>
    <x v="5"/>
    <x v="0"/>
    <x v="4"/>
    <x v="1"/>
    <x v="4"/>
    <x v="0"/>
    <x v="4"/>
    <x v="1"/>
    <x v="4"/>
    <x v="1"/>
    <x v="0"/>
    <x v="4"/>
    <x v="4"/>
    <x v="4"/>
    <x v="0"/>
    <x v="4"/>
    <x v="1"/>
    <x v="4"/>
    <x v="3"/>
    <x v="4"/>
    <x v="3"/>
    <x v="1"/>
    <x v="3"/>
    <x v="1"/>
    <x v="0"/>
    <x v="0"/>
    <x v="0"/>
    <x v="0"/>
    <x v="0"/>
    <x v="15"/>
    <x v="14"/>
    <x v="33"/>
    <x v="9"/>
    <x v="10"/>
    <x v="5"/>
    <x v="7"/>
    <x v="6"/>
    <x v="1"/>
    <x v="12"/>
    <x v="1"/>
  </r>
  <r>
    <x v="0"/>
    <x v="1"/>
    <x v="6"/>
    <n v="2"/>
    <x v="11"/>
    <x v="18"/>
    <x v="0"/>
    <x v="2"/>
    <x v="3"/>
    <x v="2"/>
    <x v="3"/>
    <x v="1"/>
    <x v="2"/>
    <x v="4"/>
    <x v="3"/>
    <x v="3"/>
    <x v="3"/>
    <x v="3"/>
    <x v="3"/>
    <x v="2"/>
    <x v="3"/>
    <x v="3"/>
    <x v="2"/>
    <x v="4"/>
    <x v="3"/>
    <x v="4"/>
    <x v="1"/>
    <x v="0"/>
    <x v="1"/>
    <x v="1"/>
    <x v="2"/>
    <x v="3"/>
    <x v="1"/>
    <x v="1"/>
    <x v="3"/>
    <x v="2"/>
    <x v="2"/>
    <x v="1"/>
    <x v="4"/>
    <x v="3"/>
    <x v="4"/>
    <x v="4"/>
    <x v="1"/>
    <x v="1"/>
    <x v="0"/>
    <x v="0"/>
    <x v="0"/>
    <x v="0"/>
    <x v="0"/>
    <x v="0"/>
    <x v="3"/>
    <x v="40"/>
    <x v="10"/>
    <x v="7"/>
    <x v="17"/>
    <x v="0"/>
    <x v="4"/>
    <x v="1"/>
    <x v="12"/>
    <x v="1"/>
    <x v="4"/>
  </r>
  <r>
    <x v="0"/>
    <x v="1"/>
    <x v="6"/>
    <n v="2"/>
    <x v="12"/>
    <x v="19"/>
    <x v="0"/>
    <x v="0"/>
    <x v="0"/>
    <x v="4"/>
    <x v="0"/>
    <x v="0"/>
    <x v="0"/>
    <x v="4"/>
    <x v="0"/>
    <x v="0"/>
    <x v="0"/>
    <x v="2"/>
    <x v="2"/>
    <x v="4"/>
    <x v="0"/>
    <x v="0"/>
    <x v="1"/>
    <x v="1"/>
    <x v="4"/>
    <x v="0"/>
    <x v="2"/>
    <x v="4"/>
    <x v="1"/>
    <x v="1"/>
    <x v="2"/>
    <x v="0"/>
    <x v="0"/>
    <x v="5"/>
    <x v="0"/>
    <x v="3"/>
    <x v="3"/>
    <x v="1"/>
    <x v="4"/>
    <x v="2"/>
    <x v="4"/>
    <x v="2"/>
    <x v="1"/>
    <x v="0"/>
    <x v="1"/>
    <x v="0"/>
    <x v="0"/>
    <x v="0"/>
    <x v="0"/>
    <x v="0"/>
    <x v="0"/>
    <x v="5"/>
    <x v="20"/>
    <x v="5"/>
    <x v="0"/>
    <x v="1"/>
    <x v="8"/>
    <x v="5"/>
    <x v="2"/>
    <x v="17"/>
    <x v="6"/>
  </r>
  <r>
    <x v="0"/>
    <x v="1"/>
    <x v="6"/>
    <n v="2"/>
    <x v="12"/>
    <x v="19"/>
    <x v="0"/>
    <x v="2"/>
    <x v="0"/>
    <x v="2"/>
    <x v="2"/>
    <x v="2"/>
    <x v="3"/>
    <x v="4"/>
    <x v="2"/>
    <x v="2"/>
    <x v="2"/>
    <x v="3"/>
    <x v="1"/>
    <x v="2"/>
    <x v="0"/>
    <x v="0"/>
    <x v="0"/>
    <x v="4"/>
    <x v="0"/>
    <x v="1"/>
    <x v="1"/>
    <x v="2"/>
    <x v="1"/>
    <x v="1"/>
    <x v="0"/>
    <x v="0"/>
    <x v="0"/>
    <x v="3"/>
    <x v="1"/>
    <x v="2"/>
    <x v="0"/>
    <x v="1"/>
    <x v="4"/>
    <x v="2"/>
    <x v="3"/>
    <x v="0"/>
    <x v="1"/>
    <x v="1"/>
    <x v="0"/>
    <x v="0"/>
    <x v="1"/>
    <x v="0"/>
    <x v="0"/>
    <x v="0"/>
    <x v="6"/>
    <x v="17"/>
    <x v="14"/>
    <x v="2"/>
    <x v="0"/>
    <x v="5"/>
    <x v="6"/>
    <x v="3"/>
    <x v="6"/>
    <x v="8"/>
    <x v="3"/>
  </r>
  <r>
    <x v="0"/>
    <x v="1"/>
    <x v="6"/>
    <n v="2"/>
    <x v="12"/>
    <x v="19"/>
    <x v="1"/>
    <x v="0"/>
    <x v="2"/>
    <x v="3"/>
    <x v="3"/>
    <x v="2"/>
    <x v="3"/>
    <x v="4"/>
    <x v="2"/>
    <x v="0"/>
    <x v="2"/>
    <x v="2"/>
    <x v="3"/>
    <x v="3"/>
    <x v="1"/>
    <x v="0"/>
    <x v="2"/>
    <x v="0"/>
    <x v="1"/>
    <x v="1"/>
    <x v="0"/>
    <x v="0"/>
    <x v="1"/>
    <x v="1"/>
    <x v="2"/>
    <x v="3"/>
    <x v="3"/>
    <x v="3"/>
    <x v="0"/>
    <x v="0"/>
    <x v="0"/>
    <x v="1"/>
    <x v="2"/>
    <x v="2"/>
    <x v="2"/>
    <x v="1"/>
    <x v="1"/>
    <x v="1"/>
    <x v="1"/>
    <x v="1"/>
    <x v="1"/>
    <x v="0"/>
    <x v="0"/>
    <x v="0"/>
    <x v="6"/>
    <x v="15"/>
    <x v="2"/>
    <x v="2"/>
    <x v="3"/>
    <x v="2"/>
    <x v="1"/>
    <x v="0"/>
    <x v="12"/>
    <x v="11"/>
    <x v="0"/>
  </r>
  <r>
    <x v="0"/>
    <x v="1"/>
    <x v="6"/>
    <n v="2"/>
    <x v="11"/>
    <x v="17"/>
    <x v="0"/>
    <x v="4"/>
    <x v="1"/>
    <x v="3"/>
    <x v="3"/>
    <x v="3"/>
    <x v="4"/>
    <x v="4"/>
    <x v="3"/>
    <x v="4"/>
    <x v="4"/>
    <x v="3"/>
    <x v="3"/>
    <x v="2"/>
    <x v="4"/>
    <x v="1"/>
    <x v="2"/>
    <x v="0"/>
    <x v="3"/>
    <x v="1"/>
    <x v="1"/>
    <x v="0"/>
    <x v="3"/>
    <x v="0"/>
    <x v="2"/>
    <x v="3"/>
    <x v="1"/>
    <x v="5"/>
    <x v="3"/>
    <x v="3"/>
    <x v="1"/>
    <x v="1"/>
    <x v="4"/>
    <x v="3"/>
    <x v="4"/>
    <x v="3"/>
    <x v="1"/>
    <x v="3"/>
    <x v="1"/>
    <x v="1"/>
    <x v="2"/>
    <x v="0"/>
    <x v="0"/>
    <x v="0"/>
    <x v="15"/>
    <x v="28"/>
    <x v="29"/>
    <x v="7"/>
    <x v="18"/>
    <x v="2"/>
    <x v="7"/>
    <x v="1"/>
    <x v="39"/>
    <x v="13"/>
    <x v="1"/>
  </r>
  <r>
    <x v="0"/>
    <x v="1"/>
    <x v="6"/>
    <n v="2"/>
    <x v="11"/>
    <x v="18"/>
    <x v="0"/>
    <x v="3"/>
    <x v="2"/>
    <x v="0"/>
    <x v="3"/>
    <x v="2"/>
    <x v="2"/>
    <x v="0"/>
    <x v="0"/>
    <x v="0"/>
    <x v="0"/>
    <x v="2"/>
    <x v="3"/>
    <x v="2"/>
    <x v="0"/>
    <x v="0"/>
    <x v="2"/>
    <x v="0"/>
    <x v="1"/>
    <x v="2"/>
    <x v="2"/>
    <x v="1"/>
    <x v="1"/>
    <x v="1"/>
    <x v="0"/>
    <x v="2"/>
    <x v="3"/>
    <x v="3"/>
    <x v="1"/>
    <x v="2"/>
    <x v="0"/>
    <x v="1"/>
    <x v="2"/>
    <x v="2"/>
    <x v="3"/>
    <x v="2"/>
    <x v="1"/>
    <x v="0"/>
    <x v="0"/>
    <x v="1"/>
    <x v="0"/>
    <x v="0"/>
    <x v="0"/>
    <x v="0"/>
    <x v="16"/>
    <x v="15"/>
    <x v="20"/>
    <x v="7"/>
    <x v="0"/>
    <x v="2"/>
    <x v="1"/>
    <x v="2"/>
    <x v="16"/>
    <x v="11"/>
    <x v="3"/>
  </r>
  <r>
    <x v="0"/>
    <x v="1"/>
    <x v="6"/>
    <n v="2"/>
    <x v="11"/>
    <x v="18"/>
    <x v="0"/>
    <x v="2"/>
    <x v="2"/>
    <x v="3"/>
    <x v="3"/>
    <x v="1"/>
    <x v="2"/>
    <x v="2"/>
    <x v="2"/>
    <x v="2"/>
    <x v="2"/>
    <x v="3"/>
    <x v="2"/>
    <x v="4"/>
    <x v="2"/>
    <x v="3"/>
    <x v="3"/>
    <x v="3"/>
    <x v="2"/>
    <x v="2"/>
    <x v="0"/>
    <x v="4"/>
    <x v="1"/>
    <x v="1"/>
    <x v="2"/>
    <x v="3"/>
    <x v="3"/>
    <x v="2"/>
    <x v="2"/>
    <x v="3"/>
    <x v="2"/>
    <x v="1"/>
    <x v="2"/>
    <x v="2"/>
    <x v="2"/>
    <x v="0"/>
    <x v="1"/>
    <x v="1"/>
    <x v="1"/>
    <x v="1"/>
    <x v="1"/>
    <x v="0"/>
    <x v="0"/>
    <x v="0"/>
    <x v="3"/>
    <x v="4"/>
    <x v="14"/>
    <x v="5"/>
    <x v="5"/>
    <x v="4"/>
    <x v="2"/>
    <x v="6"/>
    <x v="12"/>
    <x v="10"/>
    <x v="3"/>
  </r>
  <r>
    <x v="0"/>
    <x v="1"/>
    <x v="6"/>
    <n v="2"/>
    <x v="12"/>
    <x v="19"/>
    <x v="1"/>
    <x v="0"/>
    <x v="0"/>
    <x v="2"/>
    <x v="3"/>
    <x v="2"/>
    <x v="3"/>
    <x v="2"/>
    <x v="2"/>
    <x v="2"/>
    <x v="0"/>
    <x v="2"/>
    <x v="3"/>
    <x v="2"/>
    <x v="0"/>
    <x v="0"/>
    <x v="1"/>
    <x v="0"/>
    <x v="0"/>
    <x v="4"/>
    <x v="2"/>
    <x v="4"/>
    <x v="1"/>
    <x v="1"/>
    <x v="0"/>
    <x v="0"/>
    <x v="1"/>
    <x v="1"/>
    <x v="1"/>
    <x v="3"/>
    <x v="3"/>
    <x v="1"/>
    <x v="2"/>
    <x v="3"/>
    <x v="3"/>
    <x v="1"/>
    <x v="1"/>
    <x v="0"/>
    <x v="1"/>
    <x v="2"/>
    <x v="0"/>
    <x v="0"/>
    <x v="0"/>
    <x v="0"/>
    <x v="11"/>
    <x v="10"/>
    <x v="6"/>
    <x v="7"/>
    <x v="0"/>
    <x v="6"/>
    <x v="9"/>
    <x v="5"/>
    <x v="6"/>
    <x v="1"/>
    <x v="3"/>
  </r>
  <r>
    <x v="0"/>
    <x v="1"/>
    <x v="6"/>
    <n v="2"/>
    <x v="11"/>
    <x v="18"/>
    <x v="0"/>
    <x v="2"/>
    <x v="2"/>
    <x v="2"/>
    <x v="0"/>
    <x v="2"/>
    <x v="2"/>
    <x v="0"/>
    <x v="2"/>
    <x v="0"/>
    <x v="3"/>
    <x v="1"/>
    <x v="1"/>
    <x v="3"/>
    <x v="2"/>
    <x v="0"/>
    <x v="0"/>
    <x v="4"/>
    <x v="0"/>
    <x v="3"/>
    <x v="0"/>
    <x v="4"/>
    <x v="1"/>
    <x v="0"/>
    <x v="0"/>
    <x v="0"/>
    <x v="0"/>
    <x v="0"/>
    <x v="0"/>
    <x v="1"/>
    <x v="3"/>
    <x v="1"/>
    <x v="3"/>
    <x v="4"/>
    <x v="0"/>
    <x v="0"/>
    <x v="1"/>
    <x v="0"/>
    <x v="0"/>
    <x v="1"/>
    <x v="2"/>
    <x v="0"/>
    <x v="0"/>
    <x v="0"/>
    <x v="9"/>
    <x v="22"/>
    <x v="3"/>
    <x v="4"/>
    <x v="0"/>
    <x v="5"/>
    <x v="3"/>
    <x v="6"/>
    <x v="24"/>
    <x v="0"/>
    <x v="5"/>
  </r>
  <r>
    <x v="0"/>
    <x v="1"/>
    <x v="6"/>
    <n v="2"/>
    <x v="12"/>
    <x v="19"/>
    <x v="1"/>
    <x v="0"/>
    <x v="0"/>
    <x v="2"/>
    <x v="0"/>
    <x v="0"/>
    <x v="3"/>
    <x v="0"/>
    <x v="2"/>
    <x v="0"/>
    <x v="2"/>
    <x v="2"/>
    <x v="0"/>
    <x v="3"/>
    <x v="0"/>
    <x v="2"/>
    <x v="0"/>
    <x v="4"/>
    <x v="0"/>
    <x v="3"/>
    <x v="0"/>
    <x v="4"/>
    <x v="1"/>
    <x v="1"/>
    <x v="0"/>
    <x v="0"/>
    <x v="0"/>
    <x v="0"/>
    <x v="0"/>
    <x v="0"/>
    <x v="3"/>
    <x v="1"/>
    <x v="1"/>
    <x v="4"/>
    <x v="1"/>
    <x v="1"/>
    <x v="1"/>
    <x v="0"/>
    <x v="0"/>
    <x v="0"/>
    <x v="0"/>
    <x v="0"/>
    <x v="0"/>
    <x v="0"/>
    <x v="11"/>
    <x v="5"/>
    <x v="2"/>
    <x v="3"/>
    <x v="11"/>
    <x v="5"/>
    <x v="3"/>
    <x v="6"/>
    <x v="6"/>
    <x v="0"/>
    <x v="0"/>
  </r>
  <r>
    <x v="0"/>
    <x v="1"/>
    <x v="6"/>
    <n v="2"/>
    <x v="12"/>
    <x v="19"/>
    <x v="0"/>
    <x v="0"/>
    <x v="0"/>
    <x v="0"/>
    <x v="3"/>
    <x v="0"/>
    <x v="0"/>
    <x v="0"/>
    <x v="0"/>
    <x v="0"/>
    <x v="0"/>
    <x v="3"/>
    <x v="3"/>
    <x v="2"/>
    <x v="3"/>
    <x v="2"/>
    <x v="2"/>
    <x v="0"/>
    <x v="0"/>
    <x v="4"/>
    <x v="2"/>
    <x v="4"/>
    <x v="1"/>
    <x v="1"/>
    <x v="0"/>
    <x v="3"/>
    <x v="4"/>
    <x v="1"/>
    <x v="0"/>
    <x v="3"/>
    <x v="3"/>
    <x v="1"/>
    <x v="3"/>
    <x v="1"/>
    <x v="3"/>
    <x v="2"/>
    <x v="1"/>
    <x v="0"/>
    <x v="0"/>
    <x v="0"/>
    <x v="0"/>
    <x v="0"/>
    <x v="0"/>
    <x v="0"/>
    <x v="0"/>
    <x v="47"/>
    <x v="19"/>
    <x v="7"/>
    <x v="8"/>
    <x v="2"/>
    <x v="9"/>
    <x v="5"/>
    <x v="2"/>
    <x v="18"/>
    <x v="6"/>
  </r>
  <r>
    <x v="0"/>
    <x v="1"/>
    <x v="6"/>
    <n v="2"/>
    <x v="11"/>
    <x v="18"/>
    <x v="0"/>
    <x v="3"/>
    <x v="2"/>
    <x v="2"/>
    <x v="2"/>
    <x v="2"/>
    <x v="3"/>
    <x v="4"/>
    <x v="2"/>
    <x v="2"/>
    <x v="0"/>
    <x v="2"/>
    <x v="1"/>
    <x v="3"/>
    <x v="2"/>
    <x v="0"/>
    <x v="2"/>
    <x v="0"/>
    <x v="1"/>
    <x v="3"/>
    <x v="0"/>
    <x v="1"/>
    <x v="1"/>
    <x v="1"/>
    <x v="0"/>
    <x v="0"/>
    <x v="3"/>
    <x v="1"/>
    <x v="3"/>
    <x v="2"/>
    <x v="0"/>
    <x v="1"/>
    <x v="2"/>
    <x v="2"/>
    <x v="2"/>
    <x v="2"/>
    <x v="1"/>
    <x v="0"/>
    <x v="1"/>
    <x v="0"/>
    <x v="1"/>
    <x v="0"/>
    <x v="0"/>
    <x v="0"/>
    <x v="12"/>
    <x v="17"/>
    <x v="6"/>
    <x v="4"/>
    <x v="0"/>
    <x v="2"/>
    <x v="6"/>
    <x v="5"/>
    <x v="6"/>
    <x v="9"/>
    <x v="4"/>
  </r>
  <r>
    <x v="0"/>
    <x v="1"/>
    <x v="6"/>
    <n v="2"/>
    <x v="11"/>
    <x v="17"/>
    <x v="0"/>
    <x v="2"/>
    <x v="3"/>
    <x v="2"/>
    <x v="2"/>
    <x v="2"/>
    <x v="2"/>
    <x v="4"/>
    <x v="2"/>
    <x v="3"/>
    <x v="2"/>
    <x v="3"/>
    <x v="1"/>
    <x v="2"/>
    <x v="1"/>
    <x v="0"/>
    <x v="2"/>
    <x v="4"/>
    <x v="1"/>
    <x v="1"/>
    <x v="1"/>
    <x v="0"/>
    <x v="1"/>
    <x v="1"/>
    <x v="0"/>
    <x v="0"/>
    <x v="0"/>
    <x v="3"/>
    <x v="2"/>
    <x v="2"/>
    <x v="1"/>
    <x v="1"/>
    <x v="2"/>
    <x v="1"/>
    <x v="2"/>
    <x v="2"/>
    <x v="1"/>
    <x v="1"/>
    <x v="0"/>
    <x v="0"/>
    <x v="0"/>
    <x v="0"/>
    <x v="0"/>
    <x v="0"/>
    <x v="3"/>
    <x v="13"/>
    <x v="15"/>
    <x v="2"/>
    <x v="3"/>
    <x v="0"/>
    <x v="1"/>
    <x v="1"/>
    <x v="6"/>
    <x v="8"/>
    <x v="2"/>
  </r>
  <r>
    <x v="0"/>
    <x v="1"/>
    <x v="6"/>
    <n v="2"/>
    <x v="12"/>
    <x v="19"/>
    <x v="1"/>
    <x v="3"/>
    <x v="2"/>
    <x v="2"/>
    <x v="2"/>
    <x v="2"/>
    <x v="3"/>
    <x v="0"/>
    <x v="0"/>
    <x v="2"/>
    <x v="2"/>
    <x v="3"/>
    <x v="3"/>
    <x v="3"/>
    <x v="1"/>
    <x v="2"/>
    <x v="2"/>
    <x v="0"/>
    <x v="0"/>
    <x v="1"/>
    <x v="0"/>
    <x v="1"/>
    <x v="0"/>
    <x v="1"/>
    <x v="2"/>
    <x v="0"/>
    <x v="0"/>
    <x v="3"/>
    <x v="0"/>
    <x v="0"/>
    <x v="0"/>
    <x v="1"/>
    <x v="2"/>
    <x v="1"/>
    <x v="3"/>
    <x v="1"/>
    <x v="1"/>
    <x v="3"/>
    <x v="1"/>
    <x v="2"/>
    <x v="0"/>
    <x v="0"/>
    <x v="0"/>
    <x v="0"/>
    <x v="12"/>
    <x v="19"/>
    <x v="13"/>
    <x v="2"/>
    <x v="2"/>
    <x v="2"/>
    <x v="6"/>
    <x v="5"/>
    <x v="7"/>
    <x v="8"/>
    <x v="0"/>
  </r>
  <r>
    <x v="0"/>
    <x v="1"/>
    <x v="6"/>
    <n v="2"/>
    <x v="11"/>
    <x v="17"/>
    <x v="0"/>
    <x v="3"/>
    <x v="2"/>
    <x v="2"/>
    <x v="3"/>
    <x v="1"/>
    <x v="4"/>
    <x v="2"/>
    <x v="3"/>
    <x v="3"/>
    <x v="2"/>
    <x v="3"/>
    <x v="4"/>
    <x v="1"/>
    <x v="2"/>
    <x v="0"/>
    <x v="1"/>
    <x v="0"/>
    <x v="1"/>
    <x v="2"/>
    <x v="1"/>
    <x v="0"/>
    <x v="1"/>
    <x v="1"/>
    <x v="0"/>
    <x v="3"/>
    <x v="3"/>
    <x v="3"/>
    <x v="3"/>
    <x v="2"/>
    <x v="0"/>
    <x v="1"/>
    <x v="2"/>
    <x v="1"/>
    <x v="3"/>
    <x v="3"/>
    <x v="1"/>
    <x v="0"/>
    <x v="1"/>
    <x v="0"/>
    <x v="1"/>
    <x v="0"/>
    <x v="0"/>
    <x v="0"/>
    <x v="12"/>
    <x v="48"/>
    <x v="7"/>
    <x v="9"/>
    <x v="0"/>
    <x v="6"/>
    <x v="1"/>
    <x v="1"/>
    <x v="2"/>
    <x v="11"/>
    <x v="4"/>
  </r>
  <r>
    <x v="0"/>
    <x v="1"/>
    <x v="6"/>
    <n v="2"/>
    <x v="12"/>
    <x v="20"/>
    <x v="0"/>
    <x v="0"/>
    <x v="0"/>
    <x v="0"/>
    <x v="0"/>
    <x v="0"/>
    <x v="0"/>
    <x v="3"/>
    <x v="2"/>
    <x v="0"/>
    <x v="0"/>
    <x v="2"/>
    <x v="0"/>
    <x v="0"/>
    <x v="0"/>
    <x v="0"/>
    <x v="0"/>
    <x v="4"/>
    <x v="0"/>
    <x v="3"/>
    <x v="0"/>
    <x v="1"/>
    <x v="1"/>
    <x v="2"/>
    <x v="0"/>
    <x v="3"/>
    <x v="3"/>
    <x v="3"/>
    <x v="0"/>
    <x v="0"/>
    <x v="0"/>
    <x v="1"/>
    <x v="3"/>
    <x v="4"/>
    <x v="0"/>
    <x v="2"/>
    <x v="1"/>
    <x v="0"/>
    <x v="1"/>
    <x v="0"/>
    <x v="0"/>
    <x v="0"/>
    <x v="0"/>
    <x v="0"/>
    <x v="0"/>
    <x v="26"/>
    <x v="19"/>
    <x v="0"/>
    <x v="0"/>
    <x v="5"/>
    <x v="3"/>
    <x v="5"/>
    <x v="7"/>
    <x v="11"/>
    <x v="0"/>
  </r>
  <r>
    <x v="0"/>
    <x v="1"/>
    <x v="6"/>
    <n v="2"/>
    <x v="12"/>
    <x v="20"/>
    <x v="0"/>
    <x v="0"/>
    <x v="0"/>
    <x v="0"/>
    <x v="0"/>
    <x v="0"/>
    <x v="0"/>
    <x v="0"/>
    <x v="0"/>
    <x v="0"/>
    <x v="0"/>
    <x v="2"/>
    <x v="3"/>
    <x v="0"/>
    <x v="1"/>
    <x v="0"/>
    <x v="0"/>
    <x v="4"/>
    <x v="4"/>
    <x v="0"/>
    <x v="2"/>
    <x v="1"/>
    <x v="1"/>
    <x v="1"/>
    <x v="0"/>
    <x v="0"/>
    <x v="0"/>
    <x v="0"/>
    <x v="0"/>
    <x v="0"/>
    <x v="3"/>
    <x v="2"/>
    <x v="0"/>
    <x v="0"/>
    <x v="0"/>
    <x v="0"/>
    <x v="1"/>
    <x v="0"/>
    <x v="0"/>
    <x v="0"/>
    <x v="0"/>
    <x v="0"/>
    <x v="0"/>
    <x v="0"/>
    <x v="0"/>
    <x v="0"/>
    <x v="20"/>
    <x v="6"/>
    <x v="3"/>
    <x v="5"/>
    <x v="8"/>
    <x v="2"/>
    <x v="6"/>
    <x v="0"/>
    <x v="0"/>
  </r>
  <r>
    <x v="0"/>
    <x v="1"/>
    <x v="6"/>
    <n v="2"/>
    <x v="12"/>
    <x v="20"/>
    <x v="1"/>
    <x v="3"/>
    <x v="2"/>
    <x v="3"/>
    <x v="3"/>
    <x v="1"/>
    <x v="2"/>
    <x v="4"/>
    <x v="3"/>
    <x v="3"/>
    <x v="3"/>
    <x v="3"/>
    <x v="3"/>
    <x v="2"/>
    <x v="1"/>
    <x v="2"/>
    <x v="1"/>
    <x v="1"/>
    <x v="0"/>
    <x v="3"/>
    <x v="1"/>
    <x v="2"/>
    <x v="3"/>
    <x v="5"/>
    <x v="1"/>
    <x v="3"/>
    <x v="1"/>
    <x v="1"/>
    <x v="4"/>
    <x v="1"/>
    <x v="1"/>
    <x v="1"/>
    <x v="2"/>
    <x v="2"/>
    <x v="3"/>
    <x v="2"/>
    <x v="1"/>
    <x v="3"/>
    <x v="0"/>
    <x v="1"/>
    <x v="1"/>
    <x v="0"/>
    <x v="0"/>
    <x v="0"/>
    <x v="9"/>
    <x v="40"/>
    <x v="10"/>
    <x v="7"/>
    <x v="2"/>
    <x v="1"/>
    <x v="3"/>
    <x v="3"/>
    <x v="40"/>
    <x v="1"/>
    <x v="9"/>
  </r>
  <r>
    <x v="0"/>
    <x v="1"/>
    <x v="6"/>
    <n v="2"/>
    <x v="12"/>
    <x v="20"/>
    <x v="1"/>
    <x v="3"/>
    <x v="2"/>
    <x v="2"/>
    <x v="3"/>
    <x v="2"/>
    <x v="2"/>
    <x v="4"/>
    <x v="2"/>
    <x v="3"/>
    <x v="2"/>
    <x v="2"/>
    <x v="3"/>
    <x v="2"/>
    <x v="1"/>
    <x v="2"/>
    <x v="2"/>
    <x v="3"/>
    <x v="0"/>
    <x v="3"/>
    <x v="4"/>
    <x v="5"/>
    <x v="1"/>
    <x v="1"/>
    <x v="2"/>
    <x v="3"/>
    <x v="3"/>
    <x v="3"/>
    <x v="1"/>
    <x v="3"/>
    <x v="3"/>
    <x v="1"/>
    <x v="1"/>
    <x v="1"/>
    <x v="3"/>
    <x v="1"/>
    <x v="1"/>
    <x v="1"/>
    <x v="1"/>
    <x v="0"/>
    <x v="0"/>
    <x v="0"/>
    <x v="0"/>
    <x v="0"/>
    <x v="12"/>
    <x v="10"/>
    <x v="14"/>
    <x v="7"/>
    <x v="2"/>
    <x v="2"/>
    <x v="3"/>
    <x v="7"/>
    <x v="12"/>
    <x v="11"/>
    <x v="3"/>
  </r>
  <r>
    <x v="0"/>
    <x v="1"/>
    <x v="6"/>
    <n v="2"/>
    <x v="12"/>
    <x v="20"/>
    <x v="0"/>
    <x v="3"/>
    <x v="3"/>
    <x v="2"/>
    <x v="2"/>
    <x v="0"/>
    <x v="0"/>
    <x v="4"/>
    <x v="3"/>
    <x v="2"/>
    <x v="2"/>
    <x v="2"/>
    <x v="3"/>
    <x v="3"/>
    <x v="1"/>
    <x v="2"/>
    <x v="2"/>
    <x v="1"/>
    <x v="1"/>
    <x v="1"/>
    <x v="1"/>
    <x v="4"/>
    <x v="0"/>
    <x v="0"/>
    <x v="2"/>
    <x v="3"/>
    <x v="3"/>
    <x v="3"/>
    <x v="1"/>
    <x v="3"/>
    <x v="0"/>
    <x v="1"/>
    <x v="1"/>
    <x v="2"/>
    <x v="0"/>
    <x v="4"/>
    <x v="1"/>
    <x v="1"/>
    <x v="1"/>
    <x v="0"/>
    <x v="1"/>
    <x v="0"/>
    <x v="0"/>
    <x v="0"/>
    <x v="9"/>
    <x v="21"/>
    <x v="14"/>
    <x v="2"/>
    <x v="2"/>
    <x v="6"/>
    <x v="1"/>
    <x v="0"/>
    <x v="34"/>
    <x v="11"/>
    <x v="3"/>
  </r>
  <r>
    <x v="0"/>
    <x v="1"/>
    <x v="6"/>
    <n v="2"/>
    <x v="12"/>
    <x v="20"/>
    <x v="0"/>
    <x v="3"/>
    <x v="2"/>
    <x v="2"/>
    <x v="3"/>
    <x v="0"/>
    <x v="3"/>
    <x v="4"/>
    <x v="2"/>
    <x v="2"/>
    <x v="2"/>
    <x v="3"/>
    <x v="3"/>
    <x v="3"/>
    <x v="0"/>
    <x v="0"/>
    <x v="0"/>
    <x v="4"/>
    <x v="0"/>
    <x v="3"/>
    <x v="1"/>
    <x v="1"/>
    <x v="1"/>
    <x v="1"/>
    <x v="0"/>
    <x v="0"/>
    <x v="0"/>
    <x v="0"/>
    <x v="2"/>
    <x v="2"/>
    <x v="2"/>
    <x v="1"/>
    <x v="4"/>
    <x v="3"/>
    <x v="1"/>
    <x v="1"/>
    <x v="1"/>
    <x v="1"/>
    <x v="0"/>
    <x v="0"/>
    <x v="0"/>
    <x v="0"/>
    <x v="0"/>
    <x v="0"/>
    <x v="12"/>
    <x v="30"/>
    <x v="14"/>
    <x v="2"/>
    <x v="0"/>
    <x v="5"/>
    <x v="3"/>
    <x v="6"/>
    <x v="6"/>
    <x v="0"/>
    <x v="2"/>
  </r>
  <r>
    <x v="0"/>
    <x v="1"/>
    <x v="6"/>
    <n v="2"/>
    <x v="12"/>
    <x v="20"/>
    <x v="2"/>
    <x v="3"/>
    <x v="2"/>
    <x v="2"/>
    <x v="2"/>
    <x v="2"/>
    <x v="3"/>
    <x v="0"/>
    <x v="2"/>
    <x v="2"/>
    <x v="2"/>
    <x v="0"/>
    <x v="1"/>
    <x v="3"/>
    <x v="1"/>
    <x v="0"/>
    <x v="3"/>
    <x v="3"/>
    <x v="2"/>
    <x v="2"/>
    <x v="3"/>
    <x v="3"/>
    <x v="2"/>
    <x v="3"/>
    <x v="3"/>
    <x v="4"/>
    <x v="2"/>
    <x v="2"/>
    <x v="2"/>
    <x v="2"/>
    <x v="2"/>
    <x v="0"/>
    <x v="0"/>
    <x v="0"/>
    <x v="0"/>
    <x v="0"/>
    <x v="1"/>
    <x v="0"/>
    <x v="1"/>
    <x v="0"/>
    <x v="0"/>
    <x v="0"/>
    <x v="0"/>
    <x v="0"/>
    <x v="12"/>
    <x v="19"/>
    <x v="2"/>
    <x v="4"/>
    <x v="3"/>
    <x v="4"/>
    <x v="2"/>
    <x v="4"/>
    <x v="5"/>
    <x v="4"/>
    <x v="2"/>
  </r>
  <r>
    <x v="0"/>
    <x v="1"/>
    <x v="6"/>
    <n v="2"/>
    <x v="12"/>
    <x v="21"/>
    <x v="0"/>
    <x v="3"/>
    <x v="3"/>
    <x v="1"/>
    <x v="3"/>
    <x v="2"/>
    <x v="2"/>
    <x v="0"/>
    <x v="0"/>
    <x v="0"/>
    <x v="2"/>
    <x v="1"/>
    <x v="1"/>
    <x v="2"/>
    <x v="3"/>
    <x v="2"/>
    <x v="2"/>
    <x v="0"/>
    <x v="0"/>
    <x v="3"/>
    <x v="1"/>
    <x v="4"/>
    <x v="1"/>
    <x v="1"/>
    <x v="2"/>
    <x v="0"/>
    <x v="0"/>
    <x v="3"/>
    <x v="1"/>
    <x v="3"/>
    <x v="1"/>
    <x v="1"/>
    <x v="4"/>
    <x v="3"/>
    <x v="4"/>
    <x v="3"/>
    <x v="1"/>
    <x v="0"/>
    <x v="1"/>
    <x v="0"/>
    <x v="1"/>
    <x v="0"/>
    <x v="0"/>
    <x v="0"/>
    <x v="5"/>
    <x v="15"/>
    <x v="13"/>
    <x v="2"/>
    <x v="8"/>
    <x v="2"/>
    <x v="3"/>
    <x v="0"/>
    <x v="2"/>
    <x v="8"/>
    <x v="3"/>
  </r>
  <r>
    <x v="0"/>
    <x v="1"/>
    <x v="6"/>
    <n v="2"/>
    <x v="12"/>
    <x v="20"/>
    <x v="0"/>
    <x v="2"/>
    <x v="2"/>
    <x v="2"/>
    <x v="3"/>
    <x v="1"/>
    <x v="2"/>
    <x v="2"/>
    <x v="3"/>
    <x v="3"/>
    <x v="3"/>
    <x v="2"/>
    <x v="1"/>
    <x v="3"/>
    <x v="0"/>
    <x v="0"/>
    <x v="2"/>
    <x v="0"/>
    <x v="0"/>
    <x v="3"/>
    <x v="0"/>
    <x v="4"/>
    <x v="1"/>
    <x v="1"/>
    <x v="0"/>
    <x v="0"/>
    <x v="0"/>
    <x v="5"/>
    <x v="1"/>
    <x v="3"/>
    <x v="0"/>
    <x v="1"/>
    <x v="2"/>
    <x v="4"/>
    <x v="2"/>
    <x v="2"/>
    <x v="1"/>
    <x v="0"/>
    <x v="1"/>
    <x v="0"/>
    <x v="1"/>
    <x v="0"/>
    <x v="0"/>
    <x v="0"/>
    <x v="9"/>
    <x v="4"/>
    <x v="18"/>
    <x v="4"/>
    <x v="0"/>
    <x v="2"/>
    <x v="3"/>
    <x v="6"/>
    <x v="6"/>
    <x v="17"/>
    <x v="3"/>
  </r>
  <r>
    <x v="0"/>
    <x v="1"/>
    <x v="6"/>
    <n v="2"/>
    <x v="12"/>
    <x v="21"/>
    <x v="0"/>
    <x v="2"/>
    <x v="1"/>
    <x v="3"/>
    <x v="3"/>
    <x v="1"/>
    <x v="4"/>
    <x v="4"/>
    <x v="2"/>
    <x v="3"/>
    <x v="3"/>
    <x v="3"/>
    <x v="4"/>
    <x v="2"/>
    <x v="1"/>
    <x v="1"/>
    <x v="1"/>
    <x v="1"/>
    <x v="1"/>
    <x v="1"/>
    <x v="1"/>
    <x v="0"/>
    <x v="5"/>
    <x v="5"/>
    <x v="1"/>
    <x v="2"/>
    <x v="1"/>
    <x v="1"/>
    <x v="3"/>
    <x v="1"/>
    <x v="1"/>
    <x v="1"/>
    <x v="4"/>
    <x v="3"/>
    <x v="4"/>
    <x v="3"/>
    <x v="1"/>
    <x v="1"/>
    <x v="1"/>
    <x v="1"/>
    <x v="1"/>
    <x v="0"/>
    <x v="0"/>
    <x v="0"/>
    <x v="4"/>
    <x v="4"/>
    <x v="18"/>
    <x v="8"/>
    <x v="1"/>
    <x v="1"/>
    <x v="1"/>
    <x v="1"/>
    <x v="41"/>
    <x v="1"/>
    <x v="4"/>
  </r>
  <r>
    <x v="0"/>
    <x v="1"/>
    <x v="6"/>
    <n v="2"/>
    <x v="12"/>
    <x v="21"/>
    <x v="0"/>
    <x v="3"/>
    <x v="2"/>
    <x v="3"/>
    <x v="3"/>
    <x v="2"/>
    <x v="2"/>
    <x v="4"/>
    <x v="0"/>
    <x v="2"/>
    <x v="2"/>
    <x v="2"/>
    <x v="1"/>
    <x v="4"/>
    <x v="0"/>
    <x v="0"/>
    <x v="2"/>
    <x v="0"/>
    <x v="2"/>
    <x v="1"/>
    <x v="1"/>
    <x v="4"/>
    <x v="3"/>
    <x v="1"/>
    <x v="1"/>
    <x v="2"/>
    <x v="3"/>
    <x v="5"/>
    <x v="2"/>
    <x v="3"/>
    <x v="0"/>
    <x v="1"/>
    <x v="1"/>
    <x v="1"/>
    <x v="3"/>
    <x v="2"/>
    <x v="1"/>
    <x v="1"/>
    <x v="1"/>
    <x v="1"/>
    <x v="1"/>
    <x v="0"/>
    <x v="0"/>
    <x v="0"/>
    <x v="9"/>
    <x v="10"/>
    <x v="2"/>
    <x v="4"/>
    <x v="0"/>
    <x v="2"/>
    <x v="1"/>
    <x v="0"/>
    <x v="9"/>
    <x v="14"/>
    <x v="3"/>
  </r>
  <r>
    <x v="0"/>
    <x v="1"/>
    <x v="6"/>
    <n v="2"/>
    <x v="12"/>
    <x v="21"/>
    <x v="0"/>
    <x v="2"/>
    <x v="2"/>
    <x v="3"/>
    <x v="2"/>
    <x v="2"/>
    <x v="2"/>
    <x v="2"/>
    <x v="1"/>
    <x v="4"/>
    <x v="3"/>
    <x v="3"/>
    <x v="3"/>
    <x v="3"/>
    <x v="3"/>
    <x v="1"/>
    <x v="2"/>
    <x v="4"/>
    <x v="1"/>
    <x v="0"/>
    <x v="1"/>
    <x v="0"/>
    <x v="1"/>
    <x v="1"/>
    <x v="0"/>
    <x v="0"/>
    <x v="3"/>
    <x v="5"/>
    <x v="3"/>
    <x v="3"/>
    <x v="0"/>
    <x v="1"/>
    <x v="2"/>
    <x v="2"/>
    <x v="1"/>
    <x v="1"/>
    <x v="1"/>
    <x v="1"/>
    <x v="1"/>
    <x v="2"/>
    <x v="1"/>
    <x v="0"/>
    <x v="0"/>
    <x v="0"/>
    <x v="3"/>
    <x v="2"/>
    <x v="24"/>
    <x v="2"/>
    <x v="6"/>
    <x v="0"/>
    <x v="5"/>
    <x v="1"/>
    <x v="6"/>
    <x v="14"/>
    <x v="1"/>
  </r>
  <r>
    <x v="0"/>
    <x v="1"/>
    <x v="6"/>
    <n v="2"/>
    <x v="12"/>
    <x v="21"/>
    <x v="0"/>
    <x v="0"/>
    <x v="0"/>
    <x v="1"/>
    <x v="3"/>
    <x v="1"/>
    <x v="2"/>
    <x v="4"/>
    <x v="0"/>
    <x v="0"/>
    <x v="0"/>
    <x v="2"/>
    <x v="3"/>
    <x v="1"/>
    <x v="0"/>
    <x v="0"/>
    <x v="2"/>
    <x v="0"/>
    <x v="1"/>
    <x v="2"/>
    <x v="0"/>
    <x v="0"/>
    <x v="1"/>
    <x v="1"/>
    <x v="0"/>
    <x v="0"/>
    <x v="3"/>
    <x v="1"/>
    <x v="0"/>
    <x v="0"/>
    <x v="0"/>
    <x v="1"/>
    <x v="1"/>
    <x v="1"/>
    <x v="3"/>
    <x v="2"/>
    <x v="1"/>
    <x v="0"/>
    <x v="1"/>
    <x v="0"/>
    <x v="0"/>
    <x v="0"/>
    <x v="0"/>
    <x v="0"/>
    <x v="6"/>
    <x v="40"/>
    <x v="20"/>
    <x v="8"/>
    <x v="0"/>
    <x v="2"/>
    <x v="1"/>
    <x v="0"/>
    <x v="6"/>
    <x v="9"/>
    <x v="0"/>
  </r>
  <r>
    <x v="0"/>
    <x v="1"/>
    <x v="6"/>
    <n v="2"/>
    <x v="12"/>
    <x v="21"/>
    <x v="0"/>
    <x v="3"/>
    <x v="2"/>
    <x v="2"/>
    <x v="3"/>
    <x v="2"/>
    <x v="2"/>
    <x v="2"/>
    <x v="2"/>
    <x v="2"/>
    <x v="3"/>
    <x v="2"/>
    <x v="3"/>
    <x v="3"/>
    <x v="0"/>
    <x v="0"/>
    <x v="2"/>
    <x v="0"/>
    <x v="0"/>
    <x v="3"/>
    <x v="1"/>
    <x v="0"/>
    <x v="1"/>
    <x v="1"/>
    <x v="0"/>
    <x v="0"/>
    <x v="3"/>
    <x v="3"/>
    <x v="1"/>
    <x v="3"/>
    <x v="1"/>
    <x v="1"/>
    <x v="0"/>
    <x v="3"/>
    <x v="2"/>
    <x v="0"/>
    <x v="1"/>
    <x v="0"/>
    <x v="1"/>
    <x v="0"/>
    <x v="2"/>
    <x v="0"/>
    <x v="0"/>
    <x v="0"/>
    <x v="12"/>
    <x v="3"/>
    <x v="5"/>
    <x v="2"/>
    <x v="0"/>
    <x v="2"/>
    <x v="3"/>
    <x v="1"/>
    <x v="6"/>
    <x v="11"/>
    <x v="3"/>
  </r>
  <r>
    <x v="0"/>
    <x v="1"/>
    <x v="6"/>
    <n v="2"/>
    <x v="12"/>
    <x v="21"/>
    <x v="0"/>
    <x v="0"/>
    <x v="0"/>
    <x v="4"/>
    <x v="2"/>
    <x v="0"/>
    <x v="3"/>
    <x v="4"/>
    <x v="0"/>
    <x v="0"/>
    <x v="0"/>
    <x v="2"/>
    <x v="2"/>
    <x v="4"/>
    <x v="0"/>
    <x v="0"/>
    <x v="2"/>
    <x v="3"/>
    <x v="2"/>
    <x v="2"/>
    <x v="0"/>
    <x v="4"/>
    <x v="1"/>
    <x v="1"/>
    <x v="0"/>
    <x v="0"/>
    <x v="0"/>
    <x v="3"/>
    <x v="0"/>
    <x v="0"/>
    <x v="0"/>
    <x v="1"/>
    <x v="0"/>
    <x v="0"/>
    <x v="2"/>
    <x v="1"/>
    <x v="1"/>
    <x v="0"/>
    <x v="1"/>
    <x v="0"/>
    <x v="0"/>
    <x v="0"/>
    <x v="0"/>
    <x v="0"/>
    <x v="0"/>
    <x v="22"/>
    <x v="20"/>
    <x v="5"/>
    <x v="0"/>
    <x v="2"/>
    <x v="2"/>
    <x v="6"/>
    <x v="6"/>
    <x v="8"/>
    <x v="0"/>
  </r>
  <r>
    <x v="0"/>
    <x v="1"/>
    <x v="6"/>
    <n v="2"/>
    <x v="12"/>
    <x v="21"/>
    <x v="0"/>
    <x v="2"/>
    <x v="2"/>
    <x v="1"/>
    <x v="3"/>
    <x v="1"/>
    <x v="4"/>
    <x v="0"/>
    <x v="2"/>
    <x v="2"/>
    <x v="3"/>
    <x v="3"/>
    <x v="1"/>
    <x v="2"/>
    <x v="0"/>
    <x v="0"/>
    <x v="2"/>
    <x v="0"/>
    <x v="1"/>
    <x v="4"/>
    <x v="0"/>
    <x v="0"/>
    <x v="1"/>
    <x v="1"/>
    <x v="2"/>
    <x v="1"/>
    <x v="2"/>
    <x v="5"/>
    <x v="2"/>
    <x v="2"/>
    <x v="0"/>
    <x v="1"/>
    <x v="2"/>
    <x v="1"/>
    <x v="2"/>
    <x v="2"/>
    <x v="1"/>
    <x v="0"/>
    <x v="1"/>
    <x v="0"/>
    <x v="1"/>
    <x v="0"/>
    <x v="0"/>
    <x v="0"/>
    <x v="5"/>
    <x v="40"/>
    <x v="3"/>
    <x v="2"/>
    <x v="0"/>
    <x v="2"/>
    <x v="7"/>
    <x v="0"/>
    <x v="20"/>
    <x v="18"/>
    <x v="2"/>
  </r>
  <r>
    <x v="0"/>
    <x v="1"/>
    <x v="7"/>
    <n v="2"/>
    <x v="13"/>
    <x v="22"/>
    <x v="1"/>
    <x v="0"/>
    <x v="3"/>
    <x v="2"/>
    <x v="3"/>
    <x v="2"/>
    <x v="2"/>
    <x v="0"/>
    <x v="2"/>
    <x v="2"/>
    <x v="4"/>
    <x v="5"/>
    <x v="1"/>
    <x v="3"/>
    <x v="2"/>
    <x v="2"/>
    <x v="4"/>
    <x v="1"/>
    <x v="4"/>
    <x v="0"/>
    <x v="2"/>
    <x v="1"/>
    <x v="0"/>
    <x v="4"/>
    <x v="3"/>
    <x v="4"/>
    <x v="0"/>
    <x v="3"/>
    <x v="0"/>
    <x v="2"/>
    <x v="2"/>
    <x v="1"/>
    <x v="1"/>
    <x v="2"/>
    <x v="4"/>
    <x v="1"/>
    <x v="1"/>
    <x v="1"/>
    <x v="0"/>
    <x v="1"/>
    <x v="2"/>
    <x v="0"/>
    <x v="0"/>
    <x v="0"/>
    <x v="6"/>
    <x v="15"/>
    <x v="28"/>
    <x v="4"/>
    <x v="4"/>
    <x v="8"/>
    <x v="8"/>
    <x v="2"/>
    <x v="27"/>
    <x v="8"/>
    <x v="0"/>
  </r>
  <r>
    <x v="0"/>
    <x v="1"/>
    <x v="6"/>
    <n v="2"/>
    <x v="12"/>
    <x v="21"/>
    <x v="0"/>
    <x v="3"/>
    <x v="3"/>
    <x v="1"/>
    <x v="3"/>
    <x v="1"/>
    <x v="4"/>
    <x v="0"/>
    <x v="0"/>
    <x v="2"/>
    <x v="2"/>
    <x v="3"/>
    <x v="3"/>
    <x v="2"/>
    <x v="2"/>
    <x v="2"/>
    <x v="2"/>
    <x v="0"/>
    <x v="2"/>
    <x v="4"/>
    <x v="1"/>
    <x v="0"/>
    <x v="1"/>
    <x v="1"/>
    <x v="2"/>
    <x v="3"/>
    <x v="2"/>
    <x v="2"/>
    <x v="2"/>
    <x v="3"/>
    <x v="1"/>
    <x v="1"/>
    <x v="2"/>
    <x v="2"/>
    <x v="0"/>
    <x v="0"/>
    <x v="1"/>
    <x v="1"/>
    <x v="1"/>
    <x v="1"/>
    <x v="1"/>
    <x v="0"/>
    <x v="0"/>
    <x v="0"/>
    <x v="5"/>
    <x v="40"/>
    <x v="13"/>
    <x v="7"/>
    <x v="4"/>
    <x v="2"/>
    <x v="4"/>
    <x v="1"/>
    <x v="12"/>
    <x v="4"/>
    <x v="3"/>
  </r>
  <r>
    <x v="0"/>
    <x v="1"/>
    <x v="7"/>
    <n v="2"/>
    <x v="13"/>
    <x v="22"/>
    <x v="3"/>
    <x v="2"/>
    <x v="2"/>
    <x v="2"/>
    <x v="4"/>
    <x v="4"/>
    <x v="1"/>
    <x v="1"/>
    <x v="5"/>
    <x v="5"/>
    <x v="1"/>
    <x v="5"/>
    <x v="2"/>
    <x v="4"/>
    <x v="2"/>
    <x v="3"/>
    <x v="3"/>
    <x v="3"/>
    <x v="2"/>
    <x v="2"/>
    <x v="3"/>
    <x v="3"/>
    <x v="2"/>
    <x v="3"/>
    <x v="3"/>
    <x v="4"/>
    <x v="2"/>
    <x v="2"/>
    <x v="2"/>
    <x v="2"/>
    <x v="2"/>
    <x v="1"/>
    <x v="0"/>
    <x v="0"/>
    <x v="0"/>
    <x v="0"/>
    <x v="1"/>
    <x v="0"/>
    <x v="1"/>
    <x v="1"/>
    <x v="2"/>
    <x v="0"/>
    <x v="0"/>
    <x v="0"/>
    <x v="9"/>
    <x v="39"/>
    <x v="34"/>
    <x v="5"/>
    <x v="5"/>
    <x v="4"/>
    <x v="2"/>
    <x v="4"/>
    <x v="5"/>
    <x v="4"/>
    <x v="2"/>
  </r>
  <r>
    <x v="0"/>
    <x v="1"/>
    <x v="7"/>
    <n v="2"/>
    <x v="13"/>
    <x v="22"/>
    <x v="1"/>
    <x v="2"/>
    <x v="3"/>
    <x v="2"/>
    <x v="3"/>
    <x v="1"/>
    <x v="2"/>
    <x v="2"/>
    <x v="3"/>
    <x v="3"/>
    <x v="3"/>
    <x v="3"/>
    <x v="2"/>
    <x v="4"/>
    <x v="3"/>
    <x v="3"/>
    <x v="3"/>
    <x v="3"/>
    <x v="2"/>
    <x v="2"/>
    <x v="4"/>
    <x v="2"/>
    <x v="2"/>
    <x v="3"/>
    <x v="3"/>
    <x v="4"/>
    <x v="2"/>
    <x v="2"/>
    <x v="2"/>
    <x v="2"/>
    <x v="2"/>
    <x v="1"/>
    <x v="1"/>
    <x v="1"/>
    <x v="2"/>
    <x v="2"/>
    <x v="1"/>
    <x v="1"/>
    <x v="0"/>
    <x v="1"/>
    <x v="2"/>
    <x v="0"/>
    <x v="0"/>
    <x v="0"/>
    <x v="3"/>
    <x v="4"/>
    <x v="10"/>
    <x v="5"/>
    <x v="17"/>
    <x v="4"/>
    <x v="2"/>
    <x v="9"/>
    <x v="5"/>
    <x v="4"/>
    <x v="2"/>
  </r>
  <r>
    <x v="0"/>
    <x v="1"/>
    <x v="7"/>
    <n v="2"/>
    <x v="13"/>
    <x v="22"/>
    <x v="0"/>
    <x v="3"/>
    <x v="2"/>
    <x v="2"/>
    <x v="4"/>
    <x v="1"/>
    <x v="4"/>
    <x v="3"/>
    <x v="1"/>
    <x v="3"/>
    <x v="2"/>
    <x v="2"/>
    <x v="1"/>
    <x v="2"/>
    <x v="3"/>
    <x v="2"/>
    <x v="2"/>
    <x v="4"/>
    <x v="0"/>
    <x v="1"/>
    <x v="2"/>
    <x v="1"/>
    <x v="0"/>
    <x v="2"/>
    <x v="0"/>
    <x v="0"/>
    <x v="1"/>
    <x v="0"/>
    <x v="1"/>
    <x v="1"/>
    <x v="3"/>
    <x v="1"/>
    <x v="3"/>
    <x v="1"/>
    <x v="1"/>
    <x v="1"/>
    <x v="1"/>
    <x v="0"/>
    <x v="0"/>
    <x v="0"/>
    <x v="0"/>
    <x v="0"/>
    <x v="0"/>
    <x v="0"/>
    <x v="12"/>
    <x v="45"/>
    <x v="7"/>
    <x v="2"/>
    <x v="8"/>
    <x v="0"/>
    <x v="6"/>
    <x v="2"/>
    <x v="24"/>
    <x v="21"/>
    <x v="1"/>
  </r>
  <r>
    <x v="0"/>
    <x v="1"/>
    <x v="7"/>
    <n v="2"/>
    <x v="13"/>
    <x v="22"/>
    <x v="0"/>
    <x v="2"/>
    <x v="1"/>
    <x v="1"/>
    <x v="1"/>
    <x v="3"/>
    <x v="4"/>
    <x v="0"/>
    <x v="1"/>
    <x v="4"/>
    <x v="4"/>
    <x v="1"/>
    <x v="4"/>
    <x v="2"/>
    <x v="3"/>
    <x v="5"/>
    <x v="2"/>
    <x v="2"/>
    <x v="3"/>
    <x v="4"/>
    <x v="3"/>
    <x v="3"/>
    <x v="2"/>
    <x v="3"/>
    <x v="3"/>
    <x v="4"/>
    <x v="2"/>
    <x v="2"/>
    <x v="2"/>
    <x v="2"/>
    <x v="2"/>
    <x v="1"/>
    <x v="0"/>
    <x v="0"/>
    <x v="0"/>
    <x v="0"/>
    <x v="1"/>
    <x v="1"/>
    <x v="1"/>
    <x v="1"/>
    <x v="2"/>
    <x v="0"/>
    <x v="0"/>
    <x v="0"/>
    <x v="15"/>
    <x v="8"/>
    <x v="33"/>
    <x v="8"/>
    <x v="14"/>
    <x v="3"/>
    <x v="4"/>
    <x v="4"/>
    <x v="5"/>
    <x v="4"/>
    <x v="2"/>
  </r>
  <r>
    <x v="0"/>
    <x v="1"/>
    <x v="7"/>
    <n v="2"/>
    <x v="13"/>
    <x v="22"/>
    <x v="1"/>
    <x v="3"/>
    <x v="2"/>
    <x v="2"/>
    <x v="2"/>
    <x v="2"/>
    <x v="2"/>
    <x v="4"/>
    <x v="2"/>
    <x v="2"/>
    <x v="2"/>
    <x v="3"/>
    <x v="3"/>
    <x v="3"/>
    <x v="3"/>
    <x v="0"/>
    <x v="2"/>
    <x v="0"/>
    <x v="0"/>
    <x v="3"/>
    <x v="4"/>
    <x v="2"/>
    <x v="5"/>
    <x v="2"/>
    <x v="1"/>
    <x v="0"/>
    <x v="3"/>
    <x v="1"/>
    <x v="1"/>
    <x v="4"/>
    <x v="1"/>
    <x v="1"/>
    <x v="3"/>
    <x v="4"/>
    <x v="1"/>
    <x v="1"/>
    <x v="1"/>
    <x v="0"/>
    <x v="1"/>
    <x v="1"/>
    <x v="0"/>
    <x v="0"/>
    <x v="0"/>
    <x v="0"/>
    <x v="12"/>
    <x v="13"/>
    <x v="14"/>
    <x v="2"/>
    <x v="16"/>
    <x v="2"/>
    <x v="3"/>
    <x v="9"/>
    <x v="1"/>
    <x v="9"/>
    <x v="7"/>
  </r>
  <r>
    <x v="0"/>
    <x v="1"/>
    <x v="7"/>
    <n v="2"/>
    <x v="13"/>
    <x v="22"/>
    <x v="1"/>
    <x v="2"/>
    <x v="3"/>
    <x v="1"/>
    <x v="3"/>
    <x v="3"/>
    <x v="4"/>
    <x v="2"/>
    <x v="1"/>
    <x v="3"/>
    <x v="3"/>
    <x v="3"/>
    <x v="1"/>
    <x v="2"/>
    <x v="3"/>
    <x v="2"/>
    <x v="2"/>
    <x v="0"/>
    <x v="1"/>
    <x v="4"/>
    <x v="0"/>
    <x v="4"/>
    <x v="1"/>
    <x v="1"/>
    <x v="4"/>
    <x v="3"/>
    <x v="3"/>
    <x v="3"/>
    <x v="3"/>
    <x v="1"/>
    <x v="1"/>
    <x v="1"/>
    <x v="1"/>
    <x v="1"/>
    <x v="3"/>
    <x v="2"/>
    <x v="1"/>
    <x v="0"/>
    <x v="1"/>
    <x v="0"/>
    <x v="0"/>
    <x v="0"/>
    <x v="0"/>
    <x v="0"/>
    <x v="4"/>
    <x v="37"/>
    <x v="4"/>
    <x v="2"/>
    <x v="8"/>
    <x v="2"/>
    <x v="7"/>
    <x v="6"/>
    <x v="20"/>
    <x v="11"/>
    <x v="4"/>
  </r>
  <r>
    <x v="0"/>
    <x v="1"/>
    <x v="7"/>
    <n v="2"/>
    <x v="13"/>
    <x v="22"/>
    <x v="1"/>
    <x v="0"/>
    <x v="2"/>
    <x v="3"/>
    <x v="3"/>
    <x v="1"/>
    <x v="4"/>
    <x v="1"/>
    <x v="2"/>
    <x v="3"/>
    <x v="2"/>
    <x v="1"/>
    <x v="1"/>
    <x v="4"/>
    <x v="4"/>
    <x v="4"/>
    <x v="0"/>
    <x v="0"/>
    <x v="1"/>
    <x v="1"/>
    <x v="2"/>
    <x v="1"/>
    <x v="1"/>
    <x v="1"/>
    <x v="0"/>
    <x v="3"/>
    <x v="4"/>
    <x v="1"/>
    <x v="4"/>
    <x v="4"/>
    <x v="3"/>
    <x v="1"/>
    <x v="3"/>
    <x v="4"/>
    <x v="1"/>
    <x v="1"/>
    <x v="1"/>
    <x v="0"/>
    <x v="1"/>
    <x v="0"/>
    <x v="1"/>
    <x v="0"/>
    <x v="0"/>
    <x v="0"/>
    <x v="6"/>
    <x v="49"/>
    <x v="7"/>
    <x v="4"/>
    <x v="19"/>
    <x v="0"/>
    <x v="1"/>
    <x v="2"/>
    <x v="2"/>
    <x v="18"/>
    <x v="8"/>
  </r>
  <r>
    <x v="0"/>
    <x v="1"/>
    <x v="7"/>
    <n v="2"/>
    <x v="13"/>
    <x v="22"/>
    <x v="0"/>
    <x v="3"/>
    <x v="3"/>
    <x v="1"/>
    <x v="3"/>
    <x v="4"/>
    <x v="4"/>
    <x v="2"/>
    <x v="3"/>
    <x v="4"/>
    <x v="3"/>
    <x v="3"/>
    <x v="3"/>
    <x v="2"/>
    <x v="3"/>
    <x v="1"/>
    <x v="3"/>
    <x v="4"/>
    <x v="3"/>
    <x v="4"/>
    <x v="4"/>
    <x v="0"/>
    <x v="1"/>
    <x v="1"/>
    <x v="0"/>
    <x v="3"/>
    <x v="1"/>
    <x v="1"/>
    <x v="3"/>
    <x v="3"/>
    <x v="0"/>
    <x v="1"/>
    <x v="1"/>
    <x v="1"/>
    <x v="2"/>
    <x v="2"/>
    <x v="1"/>
    <x v="1"/>
    <x v="1"/>
    <x v="0"/>
    <x v="1"/>
    <x v="0"/>
    <x v="0"/>
    <x v="0"/>
    <x v="5"/>
    <x v="42"/>
    <x v="4"/>
    <x v="7"/>
    <x v="6"/>
    <x v="5"/>
    <x v="4"/>
    <x v="3"/>
    <x v="2"/>
    <x v="1"/>
    <x v="1"/>
  </r>
  <r>
    <x v="0"/>
    <x v="1"/>
    <x v="7"/>
    <n v="2"/>
    <x v="13"/>
    <x v="22"/>
    <x v="0"/>
    <x v="3"/>
    <x v="3"/>
    <x v="3"/>
    <x v="3"/>
    <x v="1"/>
    <x v="4"/>
    <x v="2"/>
    <x v="3"/>
    <x v="3"/>
    <x v="3"/>
    <x v="3"/>
    <x v="3"/>
    <x v="2"/>
    <x v="3"/>
    <x v="4"/>
    <x v="3"/>
    <x v="0"/>
    <x v="1"/>
    <x v="1"/>
    <x v="4"/>
    <x v="0"/>
    <x v="1"/>
    <x v="1"/>
    <x v="0"/>
    <x v="3"/>
    <x v="1"/>
    <x v="1"/>
    <x v="3"/>
    <x v="3"/>
    <x v="1"/>
    <x v="1"/>
    <x v="1"/>
    <x v="1"/>
    <x v="2"/>
    <x v="2"/>
    <x v="1"/>
    <x v="0"/>
    <x v="0"/>
    <x v="0"/>
    <x v="1"/>
    <x v="0"/>
    <x v="0"/>
    <x v="0"/>
    <x v="3"/>
    <x v="48"/>
    <x v="10"/>
    <x v="7"/>
    <x v="13"/>
    <x v="2"/>
    <x v="1"/>
    <x v="3"/>
    <x v="2"/>
    <x v="1"/>
    <x v="1"/>
  </r>
  <r>
    <x v="0"/>
    <x v="1"/>
    <x v="7"/>
    <n v="2"/>
    <x v="13"/>
    <x v="22"/>
    <x v="0"/>
    <x v="3"/>
    <x v="2"/>
    <x v="3"/>
    <x v="0"/>
    <x v="0"/>
    <x v="3"/>
    <x v="4"/>
    <x v="2"/>
    <x v="2"/>
    <x v="2"/>
    <x v="2"/>
    <x v="3"/>
    <x v="2"/>
    <x v="0"/>
    <x v="0"/>
    <x v="2"/>
    <x v="4"/>
    <x v="1"/>
    <x v="2"/>
    <x v="1"/>
    <x v="2"/>
    <x v="1"/>
    <x v="1"/>
    <x v="0"/>
    <x v="0"/>
    <x v="0"/>
    <x v="3"/>
    <x v="0"/>
    <x v="2"/>
    <x v="3"/>
    <x v="1"/>
    <x v="1"/>
    <x v="4"/>
    <x v="1"/>
    <x v="2"/>
    <x v="1"/>
    <x v="0"/>
    <x v="1"/>
    <x v="2"/>
    <x v="1"/>
    <x v="0"/>
    <x v="0"/>
    <x v="0"/>
    <x v="9"/>
    <x v="18"/>
    <x v="13"/>
    <x v="7"/>
    <x v="0"/>
    <x v="0"/>
    <x v="1"/>
    <x v="3"/>
    <x v="6"/>
    <x v="8"/>
    <x v="0"/>
  </r>
  <r>
    <x v="0"/>
    <x v="1"/>
    <x v="7"/>
    <n v="2"/>
    <x v="13"/>
    <x v="22"/>
    <x v="1"/>
    <x v="4"/>
    <x v="3"/>
    <x v="3"/>
    <x v="3"/>
    <x v="1"/>
    <x v="4"/>
    <x v="2"/>
    <x v="2"/>
    <x v="3"/>
    <x v="3"/>
    <x v="3"/>
    <x v="1"/>
    <x v="0"/>
    <x v="0"/>
    <x v="1"/>
    <x v="1"/>
    <x v="0"/>
    <x v="0"/>
    <x v="1"/>
    <x v="4"/>
    <x v="2"/>
    <x v="1"/>
    <x v="2"/>
    <x v="2"/>
    <x v="3"/>
    <x v="1"/>
    <x v="5"/>
    <x v="3"/>
    <x v="0"/>
    <x v="4"/>
    <x v="1"/>
    <x v="1"/>
    <x v="1"/>
    <x v="2"/>
    <x v="2"/>
    <x v="1"/>
    <x v="1"/>
    <x v="1"/>
    <x v="0"/>
    <x v="1"/>
    <x v="0"/>
    <x v="0"/>
    <x v="0"/>
    <x v="4"/>
    <x v="48"/>
    <x v="18"/>
    <x v="3"/>
    <x v="4"/>
    <x v="6"/>
    <x v="6"/>
    <x v="9"/>
    <x v="4"/>
    <x v="13"/>
    <x v="5"/>
  </r>
  <r>
    <x v="0"/>
    <x v="1"/>
    <x v="7"/>
    <n v="2"/>
    <x v="14"/>
    <x v="22"/>
    <x v="1"/>
    <x v="2"/>
    <x v="3"/>
    <x v="3"/>
    <x v="3"/>
    <x v="1"/>
    <x v="2"/>
    <x v="2"/>
    <x v="3"/>
    <x v="2"/>
    <x v="3"/>
    <x v="2"/>
    <x v="1"/>
    <x v="3"/>
    <x v="1"/>
    <x v="0"/>
    <x v="2"/>
    <x v="4"/>
    <x v="1"/>
    <x v="1"/>
    <x v="1"/>
    <x v="0"/>
    <x v="1"/>
    <x v="1"/>
    <x v="0"/>
    <x v="0"/>
    <x v="3"/>
    <x v="1"/>
    <x v="1"/>
    <x v="1"/>
    <x v="0"/>
    <x v="1"/>
    <x v="1"/>
    <x v="1"/>
    <x v="2"/>
    <x v="1"/>
    <x v="1"/>
    <x v="1"/>
    <x v="0"/>
    <x v="1"/>
    <x v="1"/>
    <x v="0"/>
    <x v="0"/>
    <x v="0"/>
    <x v="8"/>
    <x v="4"/>
    <x v="3"/>
    <x v="4"/>
    <x v="3"/>
    <x v="0"/>
    <x v="1"/>
    <x v="1"/>
    <x v="6"/>
    <x v="9"/>
    <x v="1"/>
  </r>
  <r>
    <x v="0"/>
    <x v="1"/>
    <x v="7"/>
    <n v="2"/>
    <x v="13"/>
    <x v="22"/>
    <x v="0"/>
    <x v="3"/>
    <x v="2"/>
    <x v="2"/>
    <x v="2"/>
    <x v="1"/>
    <x v="2"/>
    <x v="2"/>
    <x v="2"/>
    <x v="0"/>
    <x v="0"/>
    <x v="2"/>
    <x v="1"/>
    <x v="3"/>
    <x v="0"/>
    <x v="2"/>
    <x v="2"/>
    <x v="0"/>
    <x v="0"/>
    <x v="3"/>
    <x v="1"/>
    <x v="0"/>
    <x v="1"/>
    <x v="2"/>
    <x v="2"/>
    <x v="0"/>
    <x v="3"/>
    <x v="1"/>
    <x v="1"/>
    <x v="0"/>
    <x v="1"/>
    <x v="1"/>
    <x v="1"/>
    <x v="4"/>
    <x v="2"/>
    <x v="2"/>
    <x v="1"/>
    <x v="0"/>
    <x v="0"/>
    <x v="0"/>
    <x v="0"/>
    <x v="0"/>
    <x v="0"/>
    <x v="0"/>
    <x v="12"/>
    <x v="3"/>
    <x v="19"/>
    <x v="4"/>
    <x v="11"/>
    <x v="2"/>
    <x v="3"/>
    <x v="1"/>
    <x v="7"/>
    <x v="9"/>
    <x v="6"/>
  </r>
  <r>
    <x v="0"/>
    <x v="1"/>
    <x v="7"/>
    <n v="2"/>
    <x v="13"/>
    <x v="22"/>
    <x v="1"/>
    <x v="3"/>
    <x v="2"/>
    <x v="3"/>
    <x v="3"/>
    <x v="1"/>
    <x v="2"/>
    <x v="4"/>
    <x v="2"/>
    <x v="2"/>
    <x v="2"/>
    <x v="3"/>
    <x v="3"/>
    <x v="3"/>
    <x v="2"/>
    <x v="0"/>
    <x v="3"/>
    <x v="3"/>
    <x v="1"/>
    <x v="2"/>
    <x v="1"/>
    <x v="0"/>
    <x v="1"/>
    <x v="1"/>
    <x v="0"/>
    <x v="0"/>
    <x v="3"/>
    <x v="2"/>
    <x v="1"/>
    <x v="2"/>
    <x v="0"/>
    <x v="1"/>
    <x v="1"/>
    <x v="1"/>
    <x v="0"/>
    <x v="1"/>
    <x v="1"/>
    <x v="0"/>
    <x v="1"/>
    <x v="1"/>
    <x v="4"/>
    <x v="0"/>
    <x v="0"/>
    <x v="0"/>
    <x v="9"/>
    <x v="40"/>
    <x v="14"/>
    <x v="2"/>
    <x v="0"/>
    <x v="4"/>
    <x v="1"/>
    <x v="1"/>
    <x v="6"/>
    <x v="10"/>
    <x v="3"/>
  </r>
  <r>
    <x v="0"/>
    <x v="1"/>
    <x v="7"/>
    <n v="2"/>
    <x v="13"/>
    <x v="22"/>
    <x v="1"/>
    <x v="2"/>
    <x v="3"/>
    <x v="4"/>
    <x v="3"/>
    <x v="4"/>
    <x v="4"/>
    <x v="2"/>
    <x v="3"/>
    <x v="3"/>
    <x v="3"/>
    <x v="1"/>
    <x v="2"/>
    <x v="4"/>
    <x v="3"/>
    <x v="3"/>
    <x v="3"/>
    <x v="3"/>
    <x v="2"/>
    <x v="1"/>
    <x v="5"/>
    <x v="5"/>
    <x v="1"/>
    <x v="1"/>
    <x v="1"/>
    <x v="3"/>
    <x v="2"/>
    <x v="5"/>
    <x v="0"/>
    <x v="1"/>
    <x v="2"/>
    <x v="1"/>
    <x v="3"/>
    <x v="4"/>
    <x v="2"/>
    <x v="1"/>
    <x v="1"/>
    <x v="3"/>
    <x v="1"/>
    <x v="1"/>
    <x v="2"/>
    <x v="0"/>
    <x v="0"/>
    <x v="0"/>
    <x v="8"/>
    <x v="42"/>
    <x v="4"/>
    <x v="5"/>
    <x v="17"/>
    <x v="4"/>
    <x v="1"/>
    <x v="8"/>
    <x v="13"/>
    <x v="18"/>
    <x v="5"/>
  </r>
  <r>
    <x v="0"/>
    <x v="1"/>
    <x v="7"/>
    <n v="2"/>
    <x v="14"/>
    <x v="22"/>
    <x v="1"/>
    <x v="3"/>
    <x v="3"/>
    <x v="1"/>
    <x v="2"/>
    <x v="1"/>
    <x v="4"/>
    <x v="2"/>
    <x v="1"/>
    <x v="3"/>
    <x v="3"/>
    <x v="3"/>
    <x v="1"/>
    <x v="3"/>
    <x v="1"/>
    <x v="2"/>
    <x v="2"/>
    <x v="0"/>
    <x v="0"/>
    <x v="1"/>
    <x v="4"/>
    <x v="2"/>
    <x v="1"/>
    <x v="2"/>
    <x v="2"/>
    <x v="3"/>
    <x v="1"/>
    <x v="1"/>
    <x v="4"/>
    <x v="1"/>
    <x v="1"/>
    <x v="1"/>
    <x v="1"/>
    <x v="1"/>
    <x v="2"/>
    <x v="2"/>
    <x v="1"/>
    <x v="1"/>
    <x v="1"/>
    <x v="2"/>
    <x v="1"/>
    <x v="0"/>
    <x v="0"/>
    <x v="0"/>
    <x v="5"/>
    <x v="11"/>
    <x v="4"/>
    <x v="4"/>
    <x v="2"/>
    <x v="2"/>
    <x v="6"/>
    <x v="9"/>
    <x v="4"/>
    <x v="1"/>
    <x v="9"/>
  </r>
  <r>
    <x v="0"/>
    <x v="1"/>
    <x v="7"/>
    <n v="2"/>
    <x v="13"/>
    <x v="22"/>
    <x v="1"/>
    <x v="2"/>
    <x v="3"/>
    <x v="2"/>
    <x v="1"/>
    <x v="3"/>
    <x v="4"/>
    <x v="2"/>
    <x v="1"/>
    <x v="2"/>
    <x v="3"/>
    <x v="1"/>
    <x v="3"/>
    <x v="2"/>
    <x v="4"/>
    <x v="1"/>
    <x v="1"/>
    <x v="0"/>
    <x v="1"/>
    <x v="1"/>
    <x v="5"/>
    <x v="2"/>
    <x v="1"/>
    <x v="0"/>
    <x v="2"/>
    <x v="3"/>
    <x v="1"/>
    <x v="3"/>
    <x v="1"/>
    <x v="1"/>
    <x v="1"/>
    <x v="1"/>
    <x v="2"/>
    <x v="2"/>
    <x v="2"/>
    <x v="1"/>
    <x v="1"/>
    <x v="1"/>
    <x v="1"/>
    <x v="0"/>
    <x v="3"/>
    <x v="0"/>
    <x v="0"/>
    <x v="0"/>
    <x v="3"/>
    <x v="50"/>
    <x v="4"/>
    <x v="7"/>
    <x v="18"/>
    <x v="6"/>
    <x v="1"/>
    <x v="7"/>
    <x v="10"/>
    <x v="3"/>
    <x v="1"/>
  </r>
  <r>
    <x v="0"/>
    <x v="1"/>
    <x v="7"/>
    <n v="2"/>
    <x v="14"/>
    <x v="22"/>
    <x v="0"/>
    <x v="2"/>
    <x v="3"/>
    <x v="3"/>
    <x v="2"/>
    <x v="2"/>
    <x v="2"/>
    <x v="2"/>
    <x v="2"/>
    <x v="3"/>
    <x v="2"/>
    <x v="2"/>
    <x v="1"/>
    <x v="3"/>
    <x v="1"/>
    <x v="2"/>
    <x v="4"/>
    <x v="0"/>
    <x v="0"/>
    <x v="3"/>
    <x v="4"/>
    <x v="2"/>
    <x v="1"/>
    <x v="1"/>
    <x v="2"/>
    <x v="0"/>
    <x v="3"/>
    <x v="3"/>
    <x v="1"/>
    <x v="2"/>
    <x v="1"/>
    <x v="1"/>
    <x v="3"/>
    <x v="4"/>
    <x v="1"/>
    <x v="1"/>
    <x v="1"/>
    <x v="0"/>
    <x v="1"/>
    <x v="0"/>
    <x v="1"/>
    <x v="0"/>
    <x v="0"/>
    <x v="0"/>
    <x v="8"/>
    <x v="2"/>
    <x v="14"/>
    <x v="4"/>
    <x v="2"/>
    <x v="3"/>
    <x v="3"/>
    <x v="9"/>
    <x v="2"/>
    <x v="11"/>
    <x v="3"/>
  </r>
  <r>
    <x v="0"/>
    <x v="1"/>
    <x v="7"/>
    <n v="2"/>
    <x v="13"/>
    <x v="22"/>
    <x v="1"/>
    <x v="3"/>
    <x v="3"/>
    <x v="4"/>
    <x v="3"/>
    <x v="2"/>
    <x v="2"/>
    <x v="0"/>
    <x v="0"/>
    <x v="2"/>
    <x v="2"/>
    <x v="3"/>
    <x v="3"/>
    <x v="3"/>
    <x v="2"/>
    <x v="0"/>
    <x v="3"/>
    <x v="3"/>
    <x v="1"/>
    <x v="2"/>
    <x v="0"/>
    <x v="4"/>
    <x v="1"/>
    <x v="1"/>
    <x v="2"/>
    <x v="3"/>
    <x v="0"/>
    <x v="3"/>
    <x v="0"/>
    <x v="2"/>
    <x v="0"/>
    <x v="1"/>
    <x v="1"/>
    <x v="1"/>
    <x v="2"/>
    <x v="0"/>
    <x v="1"/>
    <x v="1"/>
    <x v="0"/>
    <x v="0"/>
    <x v="2"/>
    <x v="0"/>
    <x v="0"/>
    <x v="0"/>
    <x v="18"/>
    <x v="15"/>
    <x v="13"/>
    <x v="2"/>
    <x v="0"/>
    <x v="4"/>
    <x v="1"/>
    <x v="6"/>
    <x v="12"/>
    <x v="8"/>
    <x v="0"/>
  </r>
  <r>
    <x v="0"/>
    <x v="1"/>
    <x v="7"/>
    <n v="2"/>
    <x v="13"/>
    <x v="22"/>
    <x v="1"/>
    <x v="3"/>
    <x v="2"/>
    <x v="1"/>
    <x v="2"/>
    <x v="1"/>
    <x v="4"/>
    <x v="4"/>
    <x v="2"/>
    <x v="2"/>
    <x v="2"/>
    <x v="2"/>
    <x v="1"/>
    <x v="3"/>
    <x v="3"/>
    <x v="1"/>
    <x v="4"/>
    <x v="0"/>
    <x v="3"/>
    <x v="1"/>
    <x v="1"/>
    <x v="0"/>
    <x v="0"/>
    <x v="2"/>
    <x v="2"/>
    <x v="2"/>
    <x v="1"/>
    <x v="1"/>
    <x v="1"/>
    <x v="1"/>
    <x v="3"/>
    <x v="1"/>
    <x v="3"/>
    <x v="1"/>
    <x v="2"/>
    <x v="1"/>
    <x v="1"/>
    <x v="1"/>
    <x v="1"/>
    <x v="1"/>
    <x v="2"/>
    <x v="0"/>
    <x v="0"/>
    <x v="0"/>
    <x v="14"/>
    <x v="3"/>
    <x v="13"/>
    <x v="4"/>
    <x v="6"/>
    <x v="3"/>
    <x v="7"/>
    <x v="1"/>
    <x v="15"/>
    <x v="1"/>
    <x v="1"/>
  </r>
  <r>
    <x v="0"/>
    <x v="1"/>
    <x v="7"/>
    <n v="2"/>
    <x v="13"/>
    <x v="22"/>
    <x v="1"/>
    <x v="2"/>
    <x v="3"/>
    <x v="3"/>
    <x v="2"/>
    <x v="1"/>
    <x v="2"/>
    <x v="4"/>
    <x v="3"/>
    <x v="3"/>
    <x v="3"/>
    <x v="3"/>
    <x v="1"/>
    <x v="0"/>
    <x v="1"/>
    <x v="2"/>
    <x v="2"/>
    <x v="0"/>
    <x v="1"/>
    <x v="1"/>
    <x v="4"/>
    <x v="2"/>
    <x v="5"/>
    <x v="2"/>
    <x v="3"/>
    <x v="2"/>
    <x v="1"/>
    <x v="5"/>
    <x v="3"/>
    <x v="4"/>
    <x v="0"/>
    <x v="1"/>
    <x v="3"/>
    <x v="4"/>
    <x v="2"/>
    <x v="1"/>
    <x v="1"/>
    <x v="1"/>
    <x v="1"/>
    <x v="2"/>
    <x v="2"/>
    <x v="0"/>
    <x v="0"/>
    <x v="0"/>
    <x v="8"/>
    <x v="10"/>
    <x v="10"/>
    <x v="3"/>
    <x v="2"/>
    <x v="2"/>
    <x v="1"/>
    <x v="9"/>
    <x v="42"/>
    <x v="13"/>
    <x v="9"/>
  </r>
  <r>
    <x v="0"/>
    <x v="1"/>
    <x v="7"/>
    <n v="2"/>
    <x v="13"/>
    <x v="22"/>
    <x v="0"/>
    <x v="3"/>
    <x v="2"/>
    <x v="3"/>
    <x v="3"/>
    <x v="4"/>
    <x v="2"/>
    <x v="2"/>
    <x v="3"/>
    <x v="4"/>
    <x v="3"/>
    <x v="2"/>
    <x v="4"/>
    <x v="3"/>
    <x v="0"/>
    <x v="0"/>
    <x v="1"/>
    <x v="0"/>
    <x v="3"/>
    <x v="1"/>
    <x v="4"/>
    <x v="2"/>
    <x v="1"/>
    <x v="1"/>
    <x v="2"/>
    <x v="2"/>
    <x v="4"/>
    <x v="4"/>
    <x v="4"/>
    <x v="2"/>
    <x v="0"/>
    <x v="1"/>
    <x v="1"/>
    <x v="4"/>
    <x v="2"/>
    <x v="1"/>
    <x v="1"/>
    <x v="1"/>
    <x v="0"/>
    <x v="1"/>
    <x v="1"/>
    <x v="0"/>
    <x v="0"/>
    <x v="0"/>
    <x v="9"/>
    <x v="32"/>
    <x v="10"/>
    <x v="1"/>
    <x v="0"/>
    <x v="6"/>
    <x v="7"/>
    <x v="9"/>
    <x v="13"/>
    <x v="12"/>
    <x v="8"/>
  </r>
  <r>
    <x v="0"/>
    <x v="1"/>
    <x v="7"/>
    <n v="2"/>
    <x v="13"/>
    <x v="22"/>
    <x v="0"/>
    <x v="4"/>
    <x v="3"/>
    <x v="1"/>
    <x v="3"/>
    <x v="3"/>
    <x v="5"/>
    <x v="0"/>
    <x v="1"/>
    <x v="3"/>
    <x v="3"/>
    <x v="4"/>
    <x v="1"/>
    <x v="2"/>
    <x v="0"/>
    <x v="0"/>
    <x v="2"/>
    <x v="0"/>
    <x v="1"/>
    <x v="1"/>
    <x v="1"/>
    <x v="0"/>
    <x v="0"/>
    <x v="2"/>
    <x v="2"/>
    <x v="3"/>
    <x v="3"/>
    <x v="5"/>
    <x v="3"/>
    <x v="2"/>
    <x v="1"/>
    <x v="1"/>
    <x v="1"/>
    <x v="4"/>
    <x v="3"/>
    <x v="2"/>
    <x v="1"/>
    <x v="3"/>
    <x v="0"/>
    <x v="0"/>
    <x v="3"/>
    <x v="0"/>
    <x v="0"/>
    <x v="0"/>
    <x v="15"/>
    <x v="28"/>
    <x v="8"/>
    <x v="2"/>
    <x v="0"/>
    <x v="2"/>
    <x v="1"/>
    <x v="1"/>
    <x v="10"/>
    <x v="14"/>
    <x v="4"/>
  </r>
  <r>
    <x v="0"/>
    <x v="1"/>
    <x v="7"/>
    <n v="2"/>
    <x v="13"/>
    <x v="22"/>
    <x v="0"/>
    <x v="3"/>
    <x v="0"/>
    <x v="1"/>
    <x v="0"/>
    <x v="0"/>
    <x v="2"/>
    <x v="2"/>
    <x v="0"/>
    <x v="0"/>
    <x v="0"/>
    <x v="2"/>
    <x v="3"/>
    <x v="3"/>
    <x v="0"/>
    <x v="0"/>
    <x v="2"/>
    <x v="4"/>
    <x v="4"/>
    <x v="2"/>
    <x v="1"/>
    <x v="1"/>
    <x v="1"/>
    <x v="1"/>
    <x v="0"/>
    <x v="0"/>
    <x v="0"/>
    <x v="3"/>
    <x v="0"/>
    <x v="3"/>
    <x v="3"/>
    <x v="1"/>
    <x v="3"/>
    <x v="1"/>
    <x v="1"/>
    <x v="1"/>
    <x v="1"/>
    <x v="0"/>
    <x v="0"/>
    <x v="0"/>
    <x v="0"/>
    <x v="0"/>
    <x v="0"/>
    <x v="0"/>
    <x v="9"/>
    <x v="23"/>
    <x v="20"/>
    <x v="2"/>
    <x v="0"/>
    <x v="0"/>
    <x v="8"/>
    <x v="6"/>
    <x v="6"/>
    <x v="8"/>
    <x v="6"/>
  </r>
  <r>
    <x v="0"/>
    <x v="1"/>
    <x v="7"/>
    <n v="2"/>
    <x v="14"/>
    <x v="22"/>
    <x v="0"/>
    <x v="2"/>
    <x v="2"/>
    <x v="2"/>
    <x v="2"/>
    <x v="1"/>
    <x v="2"/>
    <x v="4"/>
    <x v="3"/>
    <x v="3"/>
    <x v="2"/>
    <x v="3"/>
    <x v="3"/>
    <x v="2"/>
    <x v="0"/>
    <x v="2"/>
    <x v="1"/>
    <x v="0"/>
    <x v="0"/>
    <x v="1"/>
    <x v="1"/>
    <x v="0"/>
    <x v="1"/>
    <x v="1"/>
    <x v="2"/>
    <x v="3"/>
    <x v="3"/>
    <x v="3"/>
    <x v="1"/>
    <x v="2"/>
    <x v="0"/>
    <x v="1"/>
    <x v="3"/>
    <x v="1"/>
    <x v="2"/>
    <x v="2"/>
    <x v="1"/>
    <x v="1"/>
    <x v="0"/>
    <x v="1"/>
    <x v="1"/>
    <x v="0"/>
    <x v="0"/>
    <x v="0"/>
    <x v="9"/>
    <x v="10"/>
    <x v="7"/>
    <x v="7"/>
    <x v="11"/>
    <x v="6"/>
    <x v="6"/>
    <x v="1"/>
    <x v="12"/>
    <x v="11"/>
    <x v="3"/>
  </r>
  <r>
    <x v="0"/>
    <x v="1"/>
    <x v="7"/>
    <n v="2"/>
    <x v="13"/>
    <x v="22"/>
    <x v="1"/>
    <x v="2"/>
    <x v="2"/>
    <x v="1"/>
    <x v="4"/>
    <x v="2"/>
    <x v="4"/>
    <x v="2"/>
    <x v="2"/>
    <x v="2"/>
    <x v="2"/>
    <x v="1"/>
    <x v="1"/>
    <x v="3"/>
    <x v="1"/>
    <x v="5"/>
    <x v="0"/>
    <x v="4"/>
    <x v="0"/>
    <x v="1"/>
    <x v="0"/>
    <x v="0"/>
    <x v="1"/>
    <x v="1"/>
    <x v="0"/>
    <x v="0"/>
    <x v="3"/>
    <x v="1"/>
    <x v="0"/>
    <x v="4"/>
    <x v="0"/>
    <x v="1"/>
    <x v="3"/>
    <x v="4"/>
    <x v="1"/>
    <x v="2"/>
    <x v="1"/>
    <x v="1"/>
    <x v="1"/>
    <x v="0"/>
    <x v="0"/>
    <x v="0"/>
    <x v="0"/>
    <x v="0"/>
    <x v="5"/>
    <x v="51"/>
    <x v="15"/>
    <x v="4"/>
    <x v="20"/>
    <x v="5"/>
    <x v="6"/>
    <x v="0"/>
    <x v="6"/>
    <x v="9"/>
    <x v="1"/>
  </r>
  <r>
    <x v="0"/>
    <x v="1"/>
    <x v="7"/>
    <n v="2"/>
    <x v="13"/>
    <x v="22"/>
    <x v="0"/>
    <x v="4"/>
    <x v="3"/>
    <x v="2"/>
    <x v="3"/>
    <x v="1"/>
    <x v="4"/>
    <x v="4"/>
    <x v="2"/>
    <x v="2"/>
    <x v="3"/>
    <x v="1"/>
    <x v="2"/>
    <x v="3"/>
    <x v="2"/>
    <x v="0"/>
    <x v="2"/>
    <x v="0"/>
    <x v="2"/>
    <x v="2"/>
    <x v="1"/>
    <x v="0"/>
    <x v="1"/>
    <x v="1"/>
    <x v="0"/>
    <x v="0"/>
    <x v="0"/>
    <x v="3"/>
    <x v="2"/>
    <x v="2"/>
    <x v="2"/>
    <x v="1"/>
    <x v="1"/>
    <x v="4"/>
    <x v="2"/>
    <x v="1"/>
    <x v="1"/>
    <x v="0"/>
    <x v="1"/>
    <x v="0"/>
    <x v="1"/>
    <x v="0"/>
    <x v="0"/>
    <x v="0"/>
    <x v="5"/>
    <x v="4"/>
    <x v="18"/>
    <x v="4"/>
    <x v="0"/>
    <x v="2"/>
    <x v="2"/>
    <x v="1"/>
    <x v="6"/>
    <x v="8"/>
    <x v="2"/>
  </r>
  <r>
    <x v="0"/>
    <x v="1"/>
    <x v="8"/>
    <n v="2"/>
    <x v="15"/>
    <x v="23"/>
    <x v="0"/>
    <x v="0"/>
    <x v="0"/>
    <x v="0"/>
    <x v="0"/>
    <x v="0"/>
    <x v="2"/>
    <x v="0"/>
    <x v="0"/>
    <x v="2"/>
    <x v="4"/>
    <x v="2"/>
    <x v="0"/>
    <x v="2"/>
    <x v="3"/>
    <x v="1"/>
    <x v="0"/>
    <x v="1"/>
    <x v="4"/>
    <x v="0"/>
    <x v="1"/>
    <x v="0"/>
    <x v="1"/>
    <x v="2"/>
    <x v="0"/>
    <x v="3"/>
    <x v="0"/>
    <x v="3"/>
    <x v="0"/>
    <x v="0"/>
    <x v="3"/>
    <x v="1"/>
    <x v="3"/>
    <x v="4"/>
    <x v="1"/>
    <x v="1"/>
    <x v="1"/>
    <x v="0"/>
    <x v="0"/>
    <x v="0"/>
    <x v="0"/>
    <x v="0"/>
    <x v="0"/>
    <x v="0"/>
    <x v="0"/>
    <x v="18"/>
    <x v="11"/>
    <x v="6"/>
    <x v="6"/>
    <x v="9"/>
    <x v="8"/>
    <x v="1"/>
    <x v="7"/>
    <x v="8"/>
    <x v="0"/>
  </r>
  <r>
    <x v="0"/>
    <x v="1"/>
    <x v="8"/>
    <n v="2"/>
    <x v="15"/>
    <x v="23"/>
    <x v="1"/>
    <x v="3"/>
    <x v="3"/>
    <x v="0"/>
    <x v="3"/>
    <x v="2"/>
    <x v="3"/>
    <x v="0"/>
    <x v="0"/>
    <x v="0"/>
    <x v="0"/>
    <x v="3"/>
    <x v="3"/>
    <x v="1"/>
    <x v="1"/>
    <x v="0"/>
    <x v="0"/>
    <x v="0"/>
    <x v="1"/>
    <x v="3"/>
    <x v="0"/>
    <x v="1"/>
    <x v="1"/>
    <x v="1"/>
    <x v="0"/>
    <x v="0"/>
    <x v="1"/>
    <x v="1"/>
    <x v="0"/>
    <x v="2"/>
    <x v="3"/>
    <x v="1"/>
    <x v="1"/>
    <x v="3"/>
    <x v="2"/>
    <x v="2"/>
    <x v="1"/>
    <x v="0"/>
    <x v="0"/>
    <x v="0"/>
    <x v="0"/>
    <x v="0"/>
    <x v="0"/>
    <x v="0"/>
    <x v="6"/>
    <x v="6"/>
    <x v="19"/>
    <x v="8"/>
    <x v="3"/>
    <x v="0"/>
    <x v="6"/>
    <x v="5"/>
    <x v="6"/>
    <x v="1"/>
    <x v="0"/>
  </r>
  <r>
    <x v="0"/>
    <x v="1"/>
    <x v="8"/>
    <n v="2"/>
    <x v="15"/>
    <x v="23"/>
    <x v="0"/>
    <x v="3"/>
    <x v="2"/>
    <x v="3"/>
    <x v="0"/>
    <x v="0"/>
    <x v="3"/>
    <x v="2"/>
    <x v="0"/>
    <x v="0"/>
    <x v="0"/>
    <x v="0"/>
    <x v="1"/>
    <x v="3"/>
    <x v="1"/>
    <x v="2"/>
    <x v="0"/>
    <x v="4"/>
    <x v="0"/>
    <x v="0"/>
    <x v="0"/>
    <x v="1"/>
    <x v="1"/>
    <x v="1"/>
    <x v="0"/>
    <x v="0"/>
    <x v="0"/>
    <x v="3"/>
    <x v="3"/>
    <x v="3"/>
    <x v="3"/>
    <x v="1"/>
    <x v="1"/>
    <x v="4"/>
    <x v="1"/>
    <x v="1"/>
    <x v="1"/>
    <x v="0"/>
    <x v="1"/>
    <x v="0"/>
    <x v="1"/>
    <x v="0"/>
    <x v="0"/>
    <x v="0"/>
    <x v="9"/>
    <x v="26"/>
    <x v="0"/>
    <x v="4"/>
    <x v="2"/>
    <x v="5"/>
    <x v="0"/>
    <x v="5"/>
    <x v="6"/>
    <x v="8"/>
    <x v="1"/>
  </r>
  <r>
    <x v="0"/>
    <x v="1"/>
    <x v="8"/>
    <n v="2"/>
    <x v="15"/>
    <x v="23"/>
    <x v="0"/>
    <x v="4"/>
    <x v="3"/>
    <x v="1"/>
    <x v="2"/>
    <x v="0"/>
    <x v="2"/>
    <x v="4"/>
    <x v="2"/>
    <x v="2"/>
    <x v="2"/>
    <x v="3"/>
    <x v="3"/>
    <x v="3"/>
    <x v="1"/>
    <x v="2"/>
    <x v="2"/>
    <x v="0"/>
    <x v="0"/>
    <x v="3"/>
    <x v="2"/>
    <x v="1"/>
    <x v="1"/>
    <x v="1"/>
    <x v="0"/>
    <x v="0"/>
    <x v="3"/>
    <x v="1"/>
    <x v="3"/>
    <x v="1"/>
    <x v="1"/>
    <x v="1"/>
    <x v="2"/>
    <x v="2"/>
    <x v="2"/>
    <x v="1"/>
    <x v="1"/>
    <x v="1"/>
    <x v="1"/>
    <x v="0"/>
    <x v="0"/>
    <x v="0"/>
    <x v="0"/>
    <x v="0"/>
    <x v="15"/>
    <x v="27"/>
    <x v="14"/>
    <x v="2"/>
    <x v="2"/>
    <x v="2"/>
    <x v="3"/>
    <x v="2"/>
    <x v="6"/>
    <x v="9"/>
    <x v="4"/>
  </r>
  <r>
    <x v="0"/>
    <x v="1"/>
    <x v="8"/>
    <n v="2"/>
    <x v="15"/>
    <x v="23"/>
    <x v="0"/>
    <x v="0"/>
    <x v="2"/>
    <x v="3"/>
    <x v="2"/>
    <x v="0"/>
    <x v="3"/>
    <x v="0"/>
    <x v="0"/>
    <x v="0"/>
    <x v="0"/>
    <x v="0"/>
    <x v="1"/>
    <x v="3"/>
    <x v="0"/>
    <x v="0"/>
    <x v="2"/>
    <x v="4"/>
    <x v="0"/>
    <x v="3"/>
    <x v="1"/>
    <x v="1"/>
    <x v="1"/>
    <x v="1"/>
    <x v="0"/>
    <x v="0"/>
    <x v="0"/>
    <x v="3"/>
    <x v="2"/>
    <x v="2"/>
    <x v="3"/>
    <x v="1"/>
    <x v="2"/>
    <x v="2"/>
    <x v="1"/>
    <x v="1"/>
    <x v="1"/>
    <x v="0"/>
    <x v="1"/>
    <x v="0"/>
    <x v="0"/>
    <x v="0"/>
    <x v="0"/>
    <x v="0"/>
    <x v="6"/>
    <x v="21"/>
    <x v="0"/>
    <x v="4"/>
    <x v="0"/>
    <x v="0"/>
    <x v="3"/>
    <x v="6"/>
    <x v="6"/>
    <x v="8"/>
    <x v="2"/>
  </r>
  <r>
    <x v="0"/>
    <x v="1"/>
    <x v="8"/>
    <n v="2"/>
    <x v="15"/>
    <x v="23"/>
    <x v="2"/>
    <x v="3"/>
    <x v="2"/>
    <x v="3"/>
    <x v="2"/>
    <x v="2"/>
    <x v="3"/>
    <x v="4"/>
    <x v="2"/>
    <x v="2"/>
    <x v="2"/>
    <x v="2"/>
    <x v="1"/>
    <x v="3"/>
    <x v="1"/>
    <x v="3"/>
    <x v="2"/>
    <x v="0"/>
    <x v="1"/>
    <x v="3"/>
    <x v="0"/>
    <x v="4"/>
    <x v="0"/>
    <x v="2"/>
    <x v="2"/>
    <x v="3"/>
    <x v="3"/>
    <x v="3"/>
    <x v="1"/>
    <x v="3"/>
    <x v="3"/>
    <x v="1"/>
    <x v="1"/>
    <x v="4"/>
    <x v="2"/>
    <x v="2"/>
    <x v="1"/>
    <x v="1"/>
    <x v="0"/>
    <x v="1"/>
    <x v="1"/>
    <x v="0"/>
    <x v="0"/>
    <x v="0"/>
    <x v="9"/>
    <x v="17"/>
    <x v="13"/>
    <x v="4"/>
    <x v="21"/>
    <x v="2"/>
    <x v="6"/>
    <x v="6"/>
    <x v="10"/>
    <x v="11"/>
    <x v="3"/>
  </r>
  <r>
    <x v="0"/>
    <x v="1"/>
    <x v="8"/>
    <n v="2"/>
    <x v="15"/>
    <x v="23"/>
    <x v="1"/>
    <x v="2"/>
    <x v="3"/>
    <x v="0"/>
    <x v="2"/>
    <x v="3"/>
    <x v="4"/>
    <x v="0"/>
    <x v="2"/>
    <x v="3"/>
    <x v="3"/>
    <x v="4"/>
    <x v="4"/>
    <x v="3"/>
    <x v="3"/>
    <x v="3"/>
    <x v="1"/>
    <x v="2"/>
    <x v="3"/>
    <x v="1"/>
    <x v="5"/>
    <x v="5"/>
    <x v="3"/>
    <x v="1"/>
    <x v="1"/>
    <x v="1"/>
    <x v="0"/>
    <x v="5"/>
    <x v="0"/>
    <x v="2"/>
    <x v="0"/>
    <x v="1"/>
    <x v="2"/>
    <x v="3"/>
    <x v="3"/>
    <x v="1"/>
    <x v="1"/>
    <x v="2"/>
    <x v="1"/>
    <x v="2"/>
    <x v="2"/>
    <x v="0"/>
    <x v="0"/>
    <x v="0"/>
    <x v="7"/>
    <x v="7"/>
    <x v="4"/>
    <x v="1"/>
    <x v="17"/>
    <x v="8"/>
    <x v="7"/>
    <x v="8"/>
    <x v="30"/>
    <x v="17"/>
    <x v="0"/>
  </r>
  <r>
    <x v="0"/>
    <x v="1"/>
    <x v="8"/>
    <n v="2"/>
    <x v="15"/>
    <x v="23"/>
    <x v="3"/>
    <x v="2"/>
    <x v="2"/>
    <x v="0"/>
    <x v="3"/>
    <x v="1"/>
    <x v="3"/>
    <x v="0"/>
    <x v="0"/>
    <x v="2"/>
    <x v="2"/>
    <x v="3"/>
    <x v="1"/>
    <x v="0"/>
    <x v="0"/>
    <x v="2"/>
    <x v="1"/>
    <x v="3"/>
    <x v="1"/>
    <x v="3"/>
    <x v="1"/>
    <x v="4"/>
    <x v="1"/>
    <x v="1"/>
    <x v="2"/>
    <x v="0"/>
    <x v="3"/>
    <x v="1"/>
    <x v="4"/>
    <x v="3"/>
    <x v="1"/>
    <x v="1"/>
    <x v="2"/>
    <x v="2"/>
    <x v="2"/>
    <x v="1"/>
    <x v="1"/>
    <x v="1"/>
    <x v="1"/>
    <x v="0"/>
    <x v="1"/>
    <x v="0"/>
    <x v="0"/>
    <x v="0"/>
    <x v="6"/>
    <x v="52"/>
    <x v="13"/>
    <x v="3"/>
    <x v="11"/>
    <x v="1"/>
    <x v="6"/>
    <x v="0"/>
    <x v="2"/>
    <x v="9"/>
    <x v="7"/>
  </r>
  <r>
    <x v="0"/>
    <x v="1"/>
    <x v="8"/>
    <n v="2"/>
    <x v="15"/>
    <x v="23"/>
    <x v="0"/>
    <x v="3"/>
    <x v="2"/>
    <x v="3"/>
    <x v="2"/>
    <x v="1"/>
    <x v="3"/>
    <x v="4"/>
    <x v="0"/>
    <x v="0"/>
    <x v="2"/>
    <x v="2"/>
    <x v="3"/>
    <x v="3"/>
    <x v="4"/>
    <x v="0"/>
    <x v="2"/>
    <x v="4"/>
    <x v="0"/>
    <x v="3"/>
    <x v="1"/>
    <x v="0"/>
    <x v="1"/>
    <x v="1"/>
    <x v="0"/>
    <x v="0"/>
    <x v="0"/>
    <x v="3"/>
    <x v="1"/>
    <x v="0"/>
    <x v="0"/>
    <x v="1"/>
    <x v="2"/>
    <x v="2"/>
    <x v="2"/>
    <x v="1"/>
    <x v="1"/>
    <x v="0"/>
    <x v="1"/>
    <x v="0"/>
    <x v="1"/>
    <x v="0"/>
    <x v="0"/>
    <x v="0"/>
    <x v="9"/>
    <x v="15"/>
    <x v="22"/>
    <x v="2"/>
    <x v="15"/>
    <x v="0"/>
    <x v="3"/>
    <x v="1"/>
    <x v="6"/>
    <x v="8"/>
    <x v="6"/>
  </r>
  <r>
    <x v="0"/>
    <x v="1"/>
    <x v="6"/>
    <n v="2"/>
    <x v="12"/>
    <x v="24"/>
    <x v="0"/>
    <x v="3"/>
    <x v="3"/>
    <x v="2"/>
    <x v="2"/>
    <x v="1"/>
    <x v="3"/>
    <x v="4"/>
    <x v="2"/>
    <x v="2"/>
    <x v="2"/>
    <x v="3"/>
    <x v="1"/>
    <x v="3"/>
    <x v="1"/>
    <x v="1"/>
    <x v="2"/>
    <x v="0"/>
    <x v="0"/>
    <x v="3"/>
    <x v="1"/>
    <x v="4"/>
    <x v="1"/>
    <x v="1"/>
    <x v="0"/>
    <x v="0"/>
    <x v="3"/>
    <x v="3"/>
    <x v="1"/>
    <x v="3"/>
    <x v="0"/>
    <x v="1"/>
    <x v="1"/>
    <x v="1"/>
    <x v="2"/>
    <x v="2"/>
    <x v="1"/>
    <x v="1"/>
    <x v="0"/>
    <x v="0"/>
    <x v="0"/>
    <x v="0"/>
    <x v="0"/>
    <x v="0"/>
    <x v="9"/>
    <x v="15"/>
    <x v="14"/>
    <x v="4"/>
    <x v="1"/>
    <x v="2"/>
    <x v="3"/>
    <x v="0"/>
    <x v="6"/>
    <x v="11"/>
    <x v="3"/>
  </r>
  <r>
    <x v="0"/>
    <x v="1"/>
    <x v="6"/>
    <n v="2"/>
    <x v="12"/>
    <x v="24"/>
    <x v="0"/>
    <x v="2"/>
    <x v="3"/>
    <x v="2"/>
    <x v="4"/>
    <x v="2"/>
    <x v="0"/>
    <x v="0"/>
    <x v="0"/>
    <x v="0"/>
    <x v="2"/>
    <x v="2"/>
    <x v="3"/>
    <x v="3"/>
    <x v="4"/>
    <x v="1"/>
    <x v="3"/>
    <x v="3"/>
    <x v="2"/>
    <x v="2"/>
    <x v="3"/>
    <x v="3"/>
    <x v="2"/>
    <x v="3"/>
    <x v="3"/>
    <x v="4"/>
    <x v="2"/>
    <x v="2"/>
    <x v="2"/>
    <x v="2"/>
    <x v="2"/>
    <x v="1"/>
    <x v="0"/>
    <x v="0"/>
    <x v="0"/>
    <x v="0"/>
    <x v="1"/>
    <x v="1"/>
    <x v="0"/>
    <x v="1"/>
    <x v="2"/>
    <x v="0"/>
    <x v="0"/>
    <x v="0"/>
    <x v="3"/>
    <x v="53"/>
    <x v="22"/>
    <x v="2"/>
    <x v="18"/>
    <x v="4"/>
    <x v="2"/>
    <x v="4"/>
    <x v="5"/>
    <x v="4"/>
    <x v="2"/>
  </r>
  <r>
    <x v="0"/>
    <x v="1"/>
    <x v="6"/>
    <n v="2"/>
    <x v="12"/>
    <x v="25"/>
    <x v="0"/>
    <x v="0"/>
    <x v="0"/>
    <x v="0"/>
    <x v="2"/>
    <x v="2"/>
    <x v="3"/>
    <x v="2"/>
    <x v="2"/>
    <x v="0"/>
    <x v="2"/>
    <x v="3"/>
    <x v="1"/>
    <x v="0"/>
    <x v="1"/>
    <x v="2"/>
    <x v="0"/>
    <x v="4"/>
    <x v="4"/>
    <x v="3"/>
    <x v="0"/>
    <x v="4"/>
    <x v="1"/>
    <x v="1"/>
    <x v="1"/>
    <x v="3"/>
    <x v="3"/>
    <x v="3"/>
    <x v="1"/>
    <x v="3"/>
    <x v="0"/>
    <x v="1"/>
    <x v="2"/>
    <x v="2"/>
    <x v="3"/>
    <x v="3"/>
    <x v="1"/>
    <x v="1"/>
    <x v="1"/>
    <x v="1"/>
    <x v="0"/>
    <x v="0"/>
    <x v="0"/>
    <x v="0"/>
    <x v="0"/>
    <x v="13"/>
    <x v="13"/>
    <x v="3"/>
    <x v="2"/>
    <x v="5"/>
    <x v="0"/>
    <x v="6"/>
    <x v="13"/>
    <x v="11"/>
    <x v="3"/>
  </r>
  <r>
    <x v="0"/>
    <x v="1"/>
    <x v="8"/>
    <n v="2"/>
    <x v="16"/>
    <x v="24"/>
    <x v="0"/>
    <x v="2"/>
    <x v="2"/>
    <x v="3"/>
    <x v="0"/>
    <x v="2"/>
    <x v="2"/>
    <x v="2"/>
    <x v="2"/>
    <x v="2"/>
    <x v="2"/>
    <x v="3"/>
    <x v="3"/>
    <x v="3"/>
    <x v="0"/>
    <x v="0"/>
    <x v="2"/>
    <x v="0"/>
    <x v="0"/>
    <x v="1"/>
    <x v="0"/>
    <x v="0"/>
    <x v="1"/>
    <x v="1"/>
    <x v="2"/>
    <x v="2"/>
    <x v="3"/>
    <x v="1"/>
    <x v="1"/>
    <x v="2"/>
    <x v="0"/>
    <x v="1"/>
    <x v="4"/>
    <x v="3"/>
    <x v="2"/>
    <x v="2"/>
    <x v="1"/>
    <x v="1"/>
    <x v="1"/>
    <x v="1"/>
    <x v="1"/>
    <x v="0"/>
    <x v="0"/>
    <x v="0"/>
    <x v="3"/>
    <x v="41"/>
    <x v="14"/>
    <x v="2"/>
    <x v="0"/>
    <x v="2"/>
    <x v="6"/>
    <x v="0"/>
    <x v="13"/>
    <x v="9"/>
    <x v="3"/>
  </r>
  <r>
    <x v="0"/>
    <x v="1"/>
    <x v="7"/>
    <n v="2"/>
    <x v="10"/>
    <x v="16"/>
    <x v="1"/>
    <x v="3"/>
    <x v="2"/>
    <x v="0"/>
    <x v="0"/>
    <x v="0"/>
    <x v="3"/>
    <x v="0"/>
    <x v="0"/>
    <x v="0"/>
    <x v="0"/>
    <x v="2"/>
    <x v="1"/>
    <x v="0"/>
    <x v="0"/>
    <x v="0"/>
    <x v="2"/>
    <x v="0"/>
    <x v="0"/>
    <x v="0"/>
    <x v="0"/>
    <x v="0"/>
    <x v="1"/>
    <x v="1"/>
    <x v="0"/>
    <x v="0"/>
    <x v="3"/>
    <x v="3"/>
    <x v="0"/>
    <x v="0"/>
    <x v="3"/>
    <x v="1"/>
    <x v="3"/>
    <x v="4"/>
    <x v="2"/>
    <x v="1"/>
    <x v="1"/>
    <x v="1"/>
    <x v="1"/>
    <x v="0"/>
    <x v="2"/>
    <x v="0"/>
    <x v="0"/>
    <x v="0"/>
    <x v="16"/>
    <x v="5"/>
    <x v="20"/>
    <x v="3"/>
    <x v="0"/>
    <x v="2"/>
    <x v="0"/>
    <x v="0"/>
    <x v="6"/>
    <x v="11"/>
    <x v="0"/>
  </r>
  <r>
    <x v="0"/>
    <x v="1"/>
    <x v="7"/>
    <n v="2"/>
    <x v="10"/>
    <x v="16"/>
    <x v="1"/>
    <x v="2"/>
    <x v="2"/>
    <x v="2"/>
    <x v="2"/>
    <x v="0"/>
    <x v="2"/>
    <x v="4"/>
    <x v="2"/>
    <x v="2"/>
    <x v="2"/>
    <x v="3"/>
    <x v="1"/>
    <x v="3"/>
    <x v="0"/>
    <x v="0"/>
    <x v="2"/>
    <x v="3"/>
    <x v="0"/>
    <x v="3"/>
    <x v="2"/>
    <x v="4"/>
    <x v="1"/>
    <x v="1"/>
    <x v="2"/>
    <x v="0"/>
    <x v="1"/>
    <x v="5"/>
    <x v="0"/>
    <x v="3"/>
    <x v="0"/>
    <x v="1"/>
    <x v="3"/>
    <x v="4"/>
    <x v="1"/>
    <x v="1"/>
    <x v="1"/>
    <x v="1"/>
    <x v="0"/>
    <x v="1"/>
    <x v="0"/>
    <x v="0"/>
    <x v="0"/>
    <x v="0"/>
    <x v="9"/>
    <x v="27"/>
    <x v="14"/>
    <x v="4"/>
    <x v="0"/>
    <x v="2"/>
    <x v="3"/>
    <x v="5"/>
    <x v="2"/>
    <x v="13"/>
    <x v="6"/>
  </r>
  <r>
    <x v="0"/>
    <x v="1"/>
    <x v="7"/>
    <n v="2"/>
    <x v="10"/>
    <x v="16"/>
    <x v="1"/>
    <x v="2"/>
    <x v="2"/>
    <x v="1"/>
    <x v="2"/>
    <x v="0"/>
    <x v="2"/>
    <x v="4"/>
    <x v="2"/>
    <x v="2"/>
    <x v="2"/>
    <x v="3"/>
    <x v="1"/>
    <x v="2"/>
    <x v="1"/>
    <x v="1"/>
    <x v="2"/>
    <x v="1"/>
    <x v="0"/>
    <x v="1"/>
    <x v="1"/>
    <x v="0"/>
    <x v="1"/>
    <x v="3"/>
    <x v="0"/>
    <x v="3"/>
    <x v="3"/>
    <x v="0"/>
    <x v="1"/>
    <x v="1"/>
    <x v="4"/>
    <x v="1"/>
    <x v="1"/>
    <x v="2"/>
    <x v="2"/>
    <x v="4"/>
    <x v="1"/>
    <x v="1"/>
    <x v="1"/>
    <x v="1"/>
    <x v="0"/>
    <x v="0"/>
    <x v="0"/>
    <x v="0"/>
    <x v="5"/>
    <x v="27"/>
    <x v="14"/>
    <x v="2"/>
    <x v="1"/>
    <x v="6"/>
    <x v="6"/>
    <x v="1"/>
    <x v="26"/>
    <x v="5"/>
    <x v="1"/>
  </r>
  <r>
    <x v="0"/>
    <x v="1"/>
    <x v="8"/>
    <n v="2"/>
    <x v="15"/>
    <x v="26"/>
    <x v="1"/>
    <x v="3"/>
    <x v="2"/>
    <x v="0"/>
    <x v="2"/>
    <x v="2"/>
    <x v="2"/>
    <x v="4"/>
    <x v="2"/>
    <x v="3"/>
    <x v="2"/>
    <x v="3"/>
    <x v="1"/>
    <x v="3"/>
    <x v="1"/>
    <x v="3"/>
    <x v="2"/>
    <x v="1"/>
    <x v="2"/>
    <x v="2"/>
    <x v="1"/>
    <x v="0"/>
    <x v="3"/>
    <x v="1"/>
    <x v="2"/>
    <x v="0"/>
    <x v="0"/>
    <x v="3"/>
    <x v="0"/>
    <x v="3"/>
    <x v="3"/>
    <x v="1"/>
    <x v="2"/>
    <x v="3"/>
    <x v="2"/>
    <x v="2"/>
    <x v="1"/>
    <x v="1"/>
    <x v="1"/>
    <x v="1"/>
    <x v="0"/>
    <x v="0"/>
    <x v="0"/>
    <x v="0"/>
    <x v="16"/>
    <x v="13"/>
    <x v="15"/>
    <x v="4"/>
    <x v="21"/>
    <x v="6"/>
    <x v="2"/>
    <x v="1"/>
    <x v="18"/>
    <x v="8"/>
    <x v="6"/>
  </r>
  <r>
    <x v="0"/>
    <x v="1"/>
    <x v="8"/>
    <n v="2"/>
    <x v="15"/>
    <x v="26"/>
    <x v="0"/>
    <x v="0"/>
    <x v="0"/>
    <x v="0"/>
    <x v="2"/>
    <x v="0"/>
    <x v="0"/>
    <x v="0"/>
    <x v="0"/>
    <x v="0"/>
    <x v="0"/>
    <x v="2"/>
    <x v="1"/>
    <x v="0"/>
    <x v="0"/>
    <x v="0"/>
    <x v="2"/>
    <x v="0"/>
    <x v="0"/>
    <x v="3"/>
    <x v="0"/>
    <x v="2"/>
    <x v="1"/>
    <x v="1"/>
    <x v="0"/>
    <x v="0"/>
    <x v="4"/>
    <x v="4"/>
    <x v="4"/>
    <x v="0"/>
    <x v="0"/>
    <x v="1"/>
    <x v="1"/>
    <x v="2"/>
    <x v="3"/>
    <x v="2"/>
    <x v="1"/>
    <x v="0"/>
    <x v="1"/>
    <x v="1"/>
    <x v="2"/>
    <x v="0"/>
    <x v="0"/>
    <x v="0"/>
    <x v="0"/>
    <x v="54"/>
    <x v="20"/>
    <x v="3"/>
    <x v="0"/>
    <x v="2"/>
    <x v="3"/>
    <x v="1"/>
    <x v="6"/>
    <x v="12"/>
    <x v="1"/>
  </r>
  <r>
    <x v="0"/>
    <x v="1"/>
    <x v="8"/>
    <n v="2"/>
    <x v="15"/>
    <x v="26"/>
    <x v="0"/>
    <x v="3"/>
    <x v="2"/>
    <x v="0"/>
    <x v="2"/>
    <x v="0"/>
    <x v="2"/>
    <x v="4"/>
    <x v="3"/>
    <x v="3"/>
    <x v="2"/>
    <x v="3"/>
    <x v="1"/>
    <x v="2"/>
    <x v="1"/>
    <x v="0"/>
    <x v="0"/>
    <x v="4"/>
    <x v="0"/>
    <x v="3"/>
    <x v="0"/>
    <x v="0"/>
    <x v="1"/>
    <x v="1"/>
    <x v="0"/>
    <x v="0"/>
    <x v="3"/>
    <x v="1"/>
    <x v="1"/>
    <x v="3"/>
    <x v="3"/>
    <x v="1"/>
    <x v="1"/>
    <x v="1"/>
    <x v="2"/>
    <x v="1"/>
    <x v="1"/>
    <x v="0"/>
    <x v="1"/>
    <x v="0"/>
    <x v="1"/>
    <x v="0"/>
    <x v="0"/>
    <x v="0"/>
    <x v="16"/>
    <x v="27"/>
    <x v="7"/>
    <x v="2"/>
    <x v="3"/>
    <x v="5"/>
    <x v="3"/>
    <x v="0"/>
    <x v="6"/>
    <x v="9"/>
    <x v="3"/>
  </r>
  <r>
    <x v="0"/>
    <x v="1"/>
    <x v="8"/>
    <n v="2"/>
    <x v="15"/>
    <x v="26"/>
    <x v="0"/>
    <x v="2"/>
    <x v="2"/>
    <x v="1"/>
    <x v="3"/>
    <x v="1"/>
    <x v="5"/>
    <x v="1"/>
    <x v="3"/>
    <x v="4"/>
    <x v="3"/>
    <x v="1"/>
    <x v="3"/>
    <x v="2"/>
    <x v="3"/>
    <x v="3"/>
    <x v="2"/>
    <x v="0"/>
    <x v="1"/>
    <x v="1"/>
    <x v="1"/>
    <x v="1"/>
    <x v="1"/>
    <x v="1"/>
    <x v="2"/>
    <x v="0"/>
    <x v="2"/>
    <x v="4"/>
    <x v="2"/>
    <x v="2"/>
    <x v="1"/>
    <x v="1"/>
    <x v="4"/>
    <x v="3"/>
    <x v="3"/>
    <x v="2"/>
    <x v="1"/>
    <x v="0"/>
    <x v="0"/>
    <x v="1"/>
    <x v="1"/>
    <x v="0"/>
    <x v="0"/>
    <x v="0"/>
    <x v="5"/>
    <x v="55"/>
    <x v="24"/>
    <x v="7"/>
    <x v="17"/>
    <x v="2"/>
    <x v="1"/>
    <x v="6"/>
    <x v="2"/>
    <x v="12"/>
    <x v="2"/>
  </r>
  <r>
    <x v="0"/>
    <x v="1"/>
    <x v="8"/>
    <n v="2"/>
    <x v="15"/>
    <x v="26"/>
    <x v="0"/>
    <x v="3"/>
    <x v="0"/>
    <x v="2"/>
    <x v="0"/>
    <x v="2"/>
    <x v="3"/>
    <x v="0"/>
    <x v="0"/>
    <x v="0"/>
    <x v="0"/>
    <x v="2"/>
    <x v="3"/>
    <x v="3"/>
    <x v="1"/>
    <x v="0"/>
    <x v="2"/>
    <x v="0"/>
    <x v="0"/>
    <x v="3"/>
    <x v="1"/>
    <x v="0"/>
    <x v="1"/>
    <x v="1"/>
    <x v="0"/>
    <x v="0"/>
    <x v="0"/>
    <x v="3"/>
    <x v="0"/>
    <x v="1"/>
    <x v="3"/>
    <x v="1"/>
    <x v="0"/>
    <x v="2"/>
    <x v="3"/>
    <x v="2"/>
    <x v="1"/>
    <x v="1"/>
    <x v="1"/>
    <x v="0"/>
    <x v="1"/>
    <x v="0"/>
    <x v="0"/>
    <x v="0"/>
    <x v="2"/>
    <x v="21"/>
    <x v="20"/>
    <x v="2"/>
    <x v="3"/>
    <x v="2"/>
    <x v="3"/>
    <x v="1"/>
    <x v="6"/>
    <x v="8"/>
    <x v="5"/>
  </r>
  <r>
    <x v="0"/>
    <x v="1"/>
    <x v="8"/>
    <n v="2"/>
    <x v="15"/>
    <x v="26"/>
    <x v="0"/>
    <x v="3"/>
    <x v="2"/>
    <x v="2"/>
    <x v="3"/>
    <x v="2"/>
    <x v="2"/>
    <x v="4"/>
    <x v="2"/>
    <x v="3"/>
    <x v="2"/>
    <x v="3"/>
    <x v="3"/>
    <x v="1"/>
    <x v="0"/>
    <x v="0"/>
    <x v="0"/>
    <x v="0"/>
    <x v="1"/>
    <x v="3"/>
    <x v="1"/>
    <x v="0"/>
    <x v="1"/>
    <x v="1"/>
    <x v="0"/>
    <x v="3"/>
    <x v="0"/>
    <x v="1"/>
    <x v="0"/>
    <x v="3"/>
    <x v="3"/>
    <x v="1"/>
    <x v="2"/>
    <x v="2"/>
    <x v="1"/>
    <x v="1"/>
    <x v="1"/>
    <x v="1"/>
    <x v="1"/>
    <x v="1"/>
    <x v="1"/>
    <x v="0"/>
    <x v="0"/>
    <x v="0"/>
    <x v="12"/>
    <x v="10"/>
    <x v="15"/>
    <x v="8"/>
    <x v="0"/>
    <x v="0"/>
    <x v="6"/>
    <x v="1"/>
    <x v="2"/>
    <x v="7"/>
    <x v="6"/>
  </r>
  <r>
    <x v="0"/>
    <x v="1"/>
    <x v="8"/>
    <n v="2"/>
    <x v="15"/>
    <x v="26"/>
    <x v="0"/>
    <x v="0"/>
    <x v="2"/>
    <x v="0"/>
    <x v="2"/>
    <x v="2"/>
    <x v="0"/>
    <x v="4"/>
    <x v="2"/>
    <x v="2"/>
    <x v="0"/>
    <x v="2"/>
    <x v="0"/>
    <x v="0"/>
    <x v="0"/>
    <x v="0"/>
    <x v="0"/>
    <x v="0"/>
    <x v="4"/>
    <x v="3"/>
    <x v="0"/>
    <x v="4"/>
    <x v="1"/>
    <x v="1"/>
    <x v="0"/>
    <x v="0"/>
    <x v="0"/>
    <x v="0"/>
    <x v="0"/>
    <x v="0"/>
    <x v="3"/>
    <x v="1"/>
    <x v="1"/>
    <x v="3"/>
    <x v="1"/>
    <x v="1"/>
    <x v="1"/>
    <x v="1"/>
    <x v="1"/>
    <x v="1"/>
    <x v="2"/>
    <x v="0"/>
    <x v="0"/>
    <x v="0"/>
    <x v="11"/>
    <x v="19"/>
    <x v="6"/>
    <x v="0"/>
    <x v="0"/>
    <x v="0"/>
    <x v="0"/>
    <x v="6"/>
    <x v="6"/>
    <x v="0"/>
    <x v="0"/>
  </r>
  <r>
    <x v="0"/>
    <x v="1"/>
    <x v="8"/>
    <n v="2"/>
    <x v="15"/>
    <x v="26"/>
    <x v="0"/>
    <x v="0"/>
    <x v="0"/>
    <x v="2"/>
    <x v="2"/>
    <x v="2"/>
    <x v="2"/>
    <x v="4"/>
    <x v="2"/>
    <x v="2"/>
    <x v="2"/>
    <x v="3"/>
    <x v="0"/>
    <x v="3"/>
    <x v="0"/>
    <x v="0"/>
    <x v="0"/>
    <x v="4"/>
    <x v="0"/>
    <x v="2"/>
    <x v="1"/>
    <x v="0"/>
    <x v="1"/>
    <x v="1"/>
    <x v="0"/>
    <x v="0"/>
    <x v="0"/>
    <x v="3"/>
    <x v="0"/>
    <x v="3"/>
    <x v="0"/>
    <x v="1"/>
    <x v="0"/>
    <x v="1"/>
    <x v="2"/>
    <x v="2"/>
    <x v="1"/>
    <x v="0"/>
    <x v="1"/>
    <x v="0"/>
    <x v="1"/>
    <x v="0"/>
    <x v="0"/>
    <x v="0"/>
    <x v="11"/>
    <x v="13"/>
    <x v="14"/>
    <x v="3"/>
    <x v="0"/>
    <x v="5"/>
    <x v="3"/>
    <x v="1"/>
    <x v="6"/>
    <x v="8"/>
    <x v="6"/>
  </r>
  <r>
    <x v="0"/>
    <x v="1"/>
    <x v="8"/>
    <n v="2"/>
    <x v="15"/>
    <x v="26"/>
    <x v="2"/>
    <x v="0"/>
    <x v="0"/>
    <x v="0"/>
    <x v="0"/>
    <x v="0"/>
    <x v="0"/>
    <x v="0"/>
    <x v="0"/>
    <x v="0"/>
    <x v="0"/>
    <x v="0"/>
    <x v="0"/>
    <x v="0"/>
    <x v="0"/>
    <x v="0"/>
    <x v="2"/>
    <x v="4"/>
    <x v="4"/>
    <x v="0"/>
    <x v="0"/>
    <x v="1"/>
    <x v="1"/>
    <x v="1"/>
    <x v="0"/>
    <x v="0"/>
    <x v="0"/>
    <x v="0"/>
    <x v="0"/>
    <x v="0"/>
    <x v="3"/>
    <x v="1"/>
    <x v="2"/>
    <x v="3"/>
    <x v="2"/>
    <x v="1"/>
    <x v="1"/>
    <x v="0"/>
    <x v="1"/>
    <x v="2"/>
    <x v="0"/>
    <x v="0"/>
    <x v="0"/>
    <x v="0"/>
    <x v="0"/>
    <x v="0"/>
    <x v="0"/>
    <x v="0"/>
    <x v="0"/>
    <x v="0"/>
    <x v="8"/>
    <x v="5"/>
    <x v="6"/>
    <x v="0"/>
    <x v="0"/>
  </r>
  <r>
    <x v="0"/>
    <x v="1"/>
    <x v="8"/>
    <n v="2"/>
    <x v="17"/>
    <x v="24"/>
    <x v="0"/>
    <x v="4"/>
    <x v="3"/>
    <x v="1"/>
    <x v="3"/>
    <x v="3"/>
    <x v="4"/>
    <x v="3"/>
    <x v="1"/>
    <x v="1"/>
    <x v="4"/>
    <x v="4"/>
    <x v="0"/>
    <x v="3"/>
    <x v="3"/>
    <x v="0"/>
    <x v="1"/>
    <x v="0"/>
    <x v="3"/>
    <x v="4"/>
    <x v="5"/>
    <x v="5"/>
    <x v="1"/>
    <x v="1"/>
    <x v="4"/>
    <x v="1"/>
    <x v="4"/>
    <x v="4"/>
    <x v="4"/>
    <x v="2"/>
    <x v="4"/>
    <x v="0"/>
    <x v="0"/>
    <x v="0"/>
    <x v="0"/>
    <x v="0"/>
    <x v="4"/>
    <x v="2"/>
    <x v="1"/>
    <x v="2"/>
    <x v="4"/>
    <x v="0"/>
    <x v="0"/>
    <x v="0"/>
    <x v="15"/>
    <x v="56"/>
    <x v="35"/>
    <x v="3"/>
    <x v="16"/>
    <x v="6"/>
    <x v="4"/>
    <x v="8"/>
    <x v="43"/>
    <x v="12"/>
    <x v="8"/>
  </r>
  <r>
    <x v="0"/>
    <x v="1"/>
    <x v="8"/>
    <n v="2"/>
    <x v="15"/>
    <x v="26"/>
    <x v="0"/>
    <x v="3"/>
    <x v="2"/>
    <x v="4"/>
    <x v="4"/>
    <x v="2"/>
    <x v="2"/>
    <x v="4"/>
    <x v="2"/>
    <x v="3"/>
    <x v="3"/>
    <x v="2"/>
    <x v="2"/>
    <x v="3"/>
    <x v="2"/>
    <x v="2"/>
    <x v="2"/>
    <x v="0"/>
    <x v="1"/>
    <x v="2"/>
    <x v="0"/>
    <x v="4"/>
    <x v="1"/>
    <x v="1"/>
    <x v="0"/>
    <x v="3"/>
    <x v="2"/>
    <x v="2"/>
    <x v="2"/>
    <x v="2"/>
    <x v="3"/>
    <x v="1"/>
    <x v="2"/>
    <x v="0"/>
    <x v="2"/>
    <x v="2"/>
    <x v="1"/>
    <x v="1"/>
    <x v="1"/>
    <x v="0"/>
    <x v="2"/>
    <x v="0"/>
    <x v="0"/>
    <x v="0"/>
    <x v="10"/>
    <x v="57"/>
    <x v="3"/>
    <x v="4"/>
    <x v="4"/>
    <x v="2"/>
    <x v="1"/>
    <x v="6"/>
    <x v="2"/>
    <x v="4"/>
    <x v="2"/>
  </r>
  <r>
    <x v="0"/>
    <x v="1"/>
    <x v="8"/>
    <n v="2"/>
    <x v="15"/>
    <x v="26"/>
    <x v="0"/>
    <x v="3"/>
    <x v="0"/>
    <x v="0"/>
    <x v="2"/>
    <x v="2"/>
    <x v="3"/>
    <x v="4"/>
    <x v="2"/>
    <x v="2"/>
    <x v="2"/>
    <x v="2"/>
    <x v="1"/>
    <x v="3"/>
    <x v="1"/>
    <x v="2"/>
    <x v="2"/>
    <x v="0"/>
    <x v="0"/>
    <x v="3"/>
    <x v="0"/>
    <x v="4"/>
    <x v="1"/>
    <x v="1"/>
    <x v="2"/>
    <x v="3"/>
    <x v="3"/>
    <x v="5"/>
    <x v="1"/>
    <x v="3"/>
    <x v="0"/>
    <x v="1"/>
    <x v="3"/>
    <x v="4"/>
    <x v="1"/>
    <x v="1"/>
    <x v="1"/>
    <x v="1"/>
    <x v="1"/>
    <x v="1"/>
    <x v="1"/>
    <x v="0"/>
    <x v="0"/>
    <x v="0"/>
    <x v="11"/>
    <x v="17"/>
    <x v="13"/>
    <x v="4"/>
    <x v="2"/>
    <x v="2"/>
    <x v="3"/>
    <x v="6"/>
    <x v="12"/>
    <x v="14"/>
    <x v="3"/>
  </r>
  <r>
    <x v="0"/>
    <x v="1"/>
    <x v="8"/>
    <n v="2"/>
    <x v="15"/>
    <x v="26"/>
    <x v="0"/>
    <x v="3"/>
    <x v="3"/>
    <x v="2"/>
    <x v="2"/>
    <x v="2"/>
    <x v="3"/>
    <x v="2"/>
    <x v="2"/>
    <x v="2"/>
    <x v="2"/>
    <x v="3"/>
    <x v="1"/>
    <x v="3"/>
    <x v="1"/>
    <x v="1"/>
    <x v="2"/>
    <x v="0"/>
    <x v="1"/>
    <x v="3"/>
    <x v="0"/>
    <x v="0"/>
    <x v="1"/>
    <x v="1"/>
    <x v="0"/>
    <x v="0"/>
    <x v="0"/>
    <x v="0"/>
    <x v="1"/>
    <x v="0"/>
    <x v="3"/>
    <x v="1"/>
    <x v="2"/>
    <x v="3"/>
    <x v="1"/>
    <x v="2"/>
    <x v="1"/>
    <x v="0"/>
    <x v="0"/>
    <x v="0"/>
    <x v="0"/>
    <x v="0"/>
    <x v="0"/>
    <x v="0"/>
    <x v="9"/>
    <x v="13"/>
    <x v="14"/>
    <x v="4"/>
    <x v="1"/>
    <x v="2"/>
    <x v="6"/>
    <x v="0"/>
    <x v="6"/>
    <x v="0"/>
    <x v="6"/>
  </r>
  <r>
    <x v="0"/>
    <x v="1"/>
    <x v="8"/>
    <n v="2"/>
    <x v="15"/>
    <x v="26"/>
    <x v="0"/>
    <x v="0"/>
    <x v="0"/>
    <x v="2"/>
    <x v="0"/>
    <x v="0"/>
    <x v="0"/>
    <x v="0"/>
    <x v="3"/>
    <x v="0"/>
    <x v="0"/>
    <x v="2"/>
    <x v="1"/>
    <x v="0"/>
    <x v="0"/>
    <x v="0"/>
    <x v="0"/>
    <x v="4"/>
    <x v="4"/>
    <x v="0"/>
    <x v="0"/>
    <x v="0"/>
    <x v="1"/>
    <x v="1"/>
    <x v="0"/>
    <x v="0"/>
    <x v="0"/>
    <x v="0"/>
    <x v="2"/>
    <x v="2"/>
    <x v="3"/>
    <x v="1"/>
    <x v="2"/>
    <x v="1"/>
    <x v="1"/>
    <x v="1"/>
    <x v="1"/>
    <x v="0"/>
    <x v="1"/>
    <x v="0"/>
    <x v="0"/>
    <x v="0"/>
    <x v="0"/>
    <x v="0"/>
    <x v="11"/>
    <x v="0"/>
    <x v="6"/>
    <x v="3"/>
    <x v="0"/>
    <x v="5"/>
    <x v="8"/>
    <x v="0"/>
    <x v="6"/>
    <x v="0"/>
    <x v="2"/>
  </r>
  <r>
    <x v="0"/>
    <x v="1"/>
    <x v="8"/>
    <n v="2"/>
    <x v="15"/>
    <x v="26"/>
    <x v="0"/>
    <x v="0"/>
    <x v="0"/>
    <x v="0"/>
    <x v="2"/>
    <x v="0"/>
    <x v="3"/>
    <x v="4"/>
    <x v="0"/>
    <x v="2"/>
    <x v="0"/>
    <x v="3"/>
    <x v="0"/>
    <x v="3"/>
    <x v="1"/>
    <x v="0"/>
    <x v="2"/>
    <x v="0"/>
    <x v="4"/>
    <x v="3"/>
    <x v="1"/>
    <x v="4"/>
    <x v="1"/>
    <x v="1"/>
    <x v="0"/>
    <x v="0"/>
    <x v="0"/>
    <x v="1"/>
    <x v="0"/>
    <x v="0"/>
    <x v="1"/>
    <x v="1"/>
    <x v="1"/>
    <x v="1"/>
    <x v="1"/>
    <x v="1"/>
    <x v="1"/>
    <x v="3"/>
    <x v="1"/>
    <x v="1"/>
    <x v="0"/>
    <x v="0"/>
    <x v="0"/>
    <x v="0"/>
    <x v="0"/>
    <x v="22"/>
    <x v="6"/>
    <x v="3"/>
    <x v="3"/>
    <x v="2"/>
    <x v="0"/>
    <x v="0"/>
    <x v="6"/>
    <x v="7"/>
    <x v="0"/>
  </r>
  <r>
    <x v="0"/>
    <x v="1"/>
    <x v="8"/>
    <n v="2"/>
    <x v="15"/>
    <x v="26"/>
    <x v="0"/>
    <x v="0"/>
    <x v="0"/>
    <x v="4"/>
    <x v="0"/>
    <x v="0"/>
    <x v="3"/>
    <x v="4"/>
    <x v="0"/>
    <x v="2"/>
    <x v="0"/>
    <x v="0"/>
    <x v="3"/>
    <x v="0"/>
    <x v="0"/>
    <x v="0"/>
    <x v="2"/>
    <x v="0"/>
    <x v="0"/>
    <x v="3"/>
    <x v="0"/>
    <x v="0"/>
    <x v="1"/>
    <x v="1"/>
    <x v="0"/>
    <x v="3"/>
    <x v="0"/>
    <x v="3"/>
    <x v="1"/>
    <x v="3"/>
    <x v="3"/>
    <x v="1"/>
    <x v="3"/>
    <x v="4"/>
    <x v="1"/>
    <x v="1"/>
    <x v="1"/>
    <x v="1"/>
    <x v="0"/>
    <x v="0"/>
    <x v="3"/>
    <x v="0"/>
    <x v="0"/>
    <x v="0"/>
    <x v="0"/>
    <x v="18"/>
    <x v="20"/>
    <x v="6"/>
    <x v="0"/>
    <x v="2"/>
    <x v="3"/>
    <x v="0"/>
    <x v="2"/>
    <x v="8"/>
    <x v="3"/>
  </r>
  <r>
    <x v="0"/>
    <x v="1"/>
    <x v="8"/>
    <n v="2"/>
    <x v="15"/>
    <x v="26"/>
    <x v="0"/>
    <x v="2"/>
    <x v="2"/>
    <x v="2"/>
    <x v="2"/>
    <x v="2"/>
    <x v="3"/>
    <x v="2"/>
    <x v="2"/>
    <x v="2"/>
    <x v="2"/>
    <x v="3"/>
    <x v="1"/>
    <x v="3"/>
    <x v="1"/>
    <x v="0"/>
    <x v="0"/>
    <x v="4"/>
    <x v="0"/>
    <x v="3"/>
    <x v="0"/>
    <x v="0"/>
    <x v="1"/>
    <x v="1"/>
    <x v="2"/>
    <x v="2"/>
    <x v="3"/>
    <x v="3"/>
    <x v="1"/>
    <x v="3"/>
    <x v="0"/>
    <x v="1"/>
    <x v="1"/>
    <x v="1"/>
    <x v="2"/>
    <x v="2"/>
    <x v="1"/>
    <x v="1"/>
    <x v="0"/>
    <x v="0"/>
    <x v="1"/>
    <x v="0"/>
    <x v="0"/>
    <x v="0"/>
    <x v="9"/>
    <x v="13"/>
    <x v="14"/>
    <x v="4"/>
    <x v="3"/>
    <x v="5"/>
    <x v="3"/>
    <x v="0"/>
    <x v="13"/>
    <x v="11"/>
    <x v="3"/>
  </r>
  <r>
    <x v="0"/>
    <x v="1"/>
    <x v="7"/>
    <n v="2"/>
    <x v="13"/>
    <x v="27"/>
    <x v="1"/>
    <x v="2"/>
    <x v="3"/>
    <x v="2"/>
    <x v="3"/>
    <x v="3"/>
    <x v="4"/>
    <x v="4"/>
    <x v="3"/>
    <x v="4"/>
    <x v="3"/>
    <x v="1"/>
    <x v="4"/>
    <x v="1"/>
    <x v="1"/>
    <x v="1"/>
    <x v="1"/>
    <x v="0"/>
    <x v="3"/>
    <x v="4"/>
    <x v="4"/>
    <x v="2"/>
    <x v="1"/>
    <x v="2"/>
    <x v="1"/>
    <x v="2"/>
    <x v="4"/>
    <x v="3"/>
    <x v="3"/>
    <x v="1"/>
    <x v="1"/>
    <x v="1"/>
    <x v="4"/>
    <x v="3"/>
    <x v="4"/>
    <x v="3"/>
    <x v="1"/>
    <x v="1"/>
    <x v="1"/>
    <x v="2"/>
    <x v="1"/>
    <x v="0"/>
    <x v="0"/>
    <x v="0"/>
    <x v="3"/>
    <x v="28"/>
    <x v="24"/>
    <x v="9"/>
    <x v="1"/>
    <x v="6"/>
    <x v="4"/>
    <x v="9"/>
    <x v="28"/>
    <x v="16"/>
    <x v="4"/>
  </r>
  <r>
    <x v="0"/>
    <x v="1"/>
    <x v="7"/>
    <n v="2"/>
    <x v="13"/>
    <x v="27"/>
    <x v="1"/>
    <x v="2"/>
    <x v="2"/>
    <x v="2"/>
    <x v="2"/>
    <x v="2"/>
    <x v="3"/>
    <x v="0"/>
    <x v="2"/>
    <x v="2"/>
    <x v="2"/>
    <x v="2"/>
    <x v="2"/>
    <x v="2"/>
    <x v="0"/>
    <x v="3"/>
    <x v="0"/>
    <x v="0"/>
    <x v="0"/>
    <x v="2"/>
    <x v="0"/>
    <x v="1"/>
    <x v="1"/>
    <x v="2"/>
    <x v="2"/>
    <x v="0"/>
    <x v="3"/>
    <x v="1"/>
    <x v="1"/>
    <x v="3"/>
    <x v="0"/>
    <x v="1"/>
    <x v="2"/>
    <x v="2"/>
    <x v="2"/>
    <x v="2"/>
    <x v="1"/>
    <x v="1"/>
    <x v="0"/>
    <x v="2"/>
    <x v="2"/>
    <x v="0"/>
    <x v="0"/>
    <x v="0"/>
    <x v="9"/>
    <x v="19"/>
    <x v="13"/>
    <x v="7"/>
    <x v="0"/>
    <x v="0"/>
    <x v="3"/>
    <x v="5"/>
    <x v="7"/>
    <x v="9"/>
    <x v="3"/>
  </r>
  <r>
    <x v="0"/>
    <x v="1"/>
    <x v="7"/>
    <n v="2"/>
    <x v="13"/>
    <x v="27"/>
    <x v="0"/>
    <x v="2"/>
    <x v="0"/>
    <x v="2"/>
    <x v="0"/>
    <x v="2"/>
    <x v="2"/>
    <x v="0"/>
    <x v="2"/>
    <x v="2"/>
    <x v="1"/>
    <x v="3"/>
    <x v="0"/>
    <x v="3"/>
    <x v="3"/>
    <x v="1"/>
    <x v="2"/>
    <x v="1"/>
    <x v="0"/>
    <x v="4"/>
    <x v="1"/>
    <x v="2"/>
    <x v="1"/>
    <x v="1"/>
    <x v="2"/>
    <x v="3"/>
    <x v="1"/>
    <x v="3"/>
    <x v="0"/>
    <x v="3"/>
    <x v="0"/>
    <x v="1"/>
    <x v="1"/>
    <x v="4"/>
    <x v="2"/>
    <x v="1"/>
    <x v="1"/>
    <x v="1"/>
    <x v="0"/>
    <x v="0"/>
    <x v="0"/>
    <x v="0"/>
    <x v="0"/>
    <x v="0"/>
    <x v="6"/>
    <x v="22"/>
    <x v="36"/>
    <x v="3"/>
    <x v="6"/>
    <x v="6"/>
    <x v="9"/>
    <x v="3"/>
    <x v="12"/>
    <x v="3"/>
    <x v="6"/>
  </r>
  <r>
    <x v="0"/>
    <x v="1"/>
    <x v="7"/>
    <n v="2"/>
    <x v="13"/>
    <x v="27"/>
    <x v="1"/>
    <x v="3"/>
    <x v="2"/>
    <x v="2"/>
    <x v="0"/>
    <x v="0"/>
    <x v="3"/>
    <x v="4"/>
    <x v="2"/>
    <x v="3"/>
    <x v="2"/>
    <x v="3"/>
    <x v="1"/>
    <x v="3"/>
    <x v="0"/>
    <x v="2"/>
    <x v="1"/>
    <x v="0"/>
    <x v="4"/>
    <x v="0"/>
    <x v="1"/>
    <x v="2"/>
    <x v="2"/>
    <x v="1"/>
    <x v="2"/>
    <x v="3"/>
    <x v="3"/>
    <x v="3"/>
    <x v="0"/>
    <x v="2"/>
    <x v="0"/>
    <x v="1"/>
    <x v="3"/>
    <x v="0"/>
    <x v="1"/>
    <x v="2"/>
    <x v="1"/>
    <x v="0"/>
    <x v="1"/>
    <x v="1"/>
    <x v="1"/>
    <x v="0"/>
    <x v="0"/>
    <x v="0"/>
    <x v="12"/>
    <x v="18"/>
    <x v="15"/>
    <x v="4"/>
    <x v="11"/>
    <x v="6"/>
    <x v="8"/>
    <x v="3"/>
    <x v="11"/>
    <x v="11"/>
    <x v="0"/>
  </r>
  <r>
    <x v="0"/>
    <x v="1"/>
    <x v="5"/>
    <n v="2"/>
    <x v="18"/>
    <x v="28"/>
    <x v="1"/>
    <x v="0"/>
    <x v="3"/>
    <x v="0"/>
    <x v="3"/>
    <x v="0"/>
    <x v="0"/>
    <x v="0"/>
    <x v="0"/>
    <x v="0"/>
    <x v="0"/>
    <x v="1"/>
    <x v="1"/>
    <x v="0"/>
    <x v="0"/>
    <x v="0"/>
    <x v="2"/>
    <x v="0"/>
    <x v="0"/>
    <x v="3"/>
    <x v="2"/>
    <x v="4"/>
    <x v="5"/>
    <x v="1"/>
    <x v="1"/>
    <x v="0"/>
    <x v="0"/>
    <x v="3"/>
    <x v="0"/>
    <x v="3"/>
    <x v="3"/>
    <x v="1"/>
    <x v="2"/>
    <x v="3"/>
    <x v="1"/>
    <x v="3"/>
    <x v="1"/>
    <x v="1"/>
    <x v="1"/>
    <x v="0"/>
    <x v="0"/>
    <x v="0"/>
    <x v="0"/>
    <x v="0"/>
    <x v="13"/>
    <x v="47"/>
    <x v="6"/>
    <x v="3"/>
    <x v="0"/>
    <x v="2"/>
    <x v="3"/>
    <x v="5"/>
    <x v="44"/>
    <x v="8"/>
    <x v="6"/>
  </r>
  <r>
    <x v="0"/>
    <x v="1"/>
    <x v="9"/>
    <n v="2"/>
    <x v="2"/>
    <x v="29"/>
    <x v="1"/>
    <x v="3"/>
    <x v="2"/>
    <x v="2"/>
    <x v="3"/>
    <x v="3"/>
    <x v="2"/>
    <x v="3"/>
    <x v="4"/>
    <x v="1"/>
    <x v="4"/>
    <x v="4"/>
    <x v="4"/>
    <x v="1"/>
    <x v="4"/>
    <x v="5"/>
    <x v="2"/>
    <x v="4"/>
    <x v="1"/>
    <x v="4"/>
    <x v="2"/>
    <x v="1"/>
    <x v="4"/>
    <x v="4"/>
    <x v="1"/>
    <x v="0"/>
    <x v="1"/>
    <x v="3"/>
    <x v="1"/>
    <x v="4"/>
    <x v="1"/>
    <x v="1"/>
    <x v="4"/>
    <x v="1"/>
    <x v="4"/>
    <x v="4"/>
    <x v="1"/>
    <x v="0"/>
    <x v="1"/>
    <x v="0"/>
    <x v="4"/>
    <x v="0"/>
    <x v="0"/>
    <x v="0"/>
    <x v="12"/>
    <x v="37"/>
    <x v="26"/>
    <x v="9"/>
    <x v="10"/>
    <x v="0"/>
    <x v="7"/>
    <x v="2"/>
    <x v="45"/>
    <x v="3"/>
    <x v="7"/>
  </r>
  <r>
    <x v="0"/>
    <x v="1"/>
    <x v="9"/>
    <n v="2"/>
    <x v="2"/>
    <x v="29"/>
    <x v="1"/>
    <x v="0"/>
    <x v="2"/>
    <x v="3"/>
    <x v="2"/>
    <x v="1"/>
    <x v="3"/>
    <x v="4"/>
    <x v="2"/>
    <x v="2"/>
    <x v="2"/>
    <x v="3"/>
    <x v="3"/>
    <x v="3"/>
    <x v="0"/>
    <x v="0"/>
    <x v="1"/>
    <x v="0"/>
    <x v="0"/>
    <x v="3"/>
    <x v="0"/>
    <x v="4"/>
    <x v="1"/>
    <x v="1"/>
    <x v="2"/>
    <x v="3"/>
    <x v="3"/>
    <x v="1"/>
    <x v="3"/>
    <x v="3"/>
    <x v="0"/>
    <x v="1"/>
    <x v="1"/>
    <x v="1"/>
    <x v="2"/>
    <x v="1"/>
    <x v="1"/>
    <x v="3"/>
    <x v="1"/>
    <x v="1"/>
    <x v="2"/>
    <x v="0"/>
    <x v="0"/>
    <x v="0"/>
    <x v="6"/>
    <x v="15"/>
    <x v="14"/>
    <x v="2"/>
    <x v="0"/>
    <x v="6"/>
    <x v="3"/>
    <x v="6"/>
    <x v="12"/>
    <x v="9"/>
    <x v="1"/>
  </r>
  <r>
    <x v="0"/>
    <x v="1"/>
    <x v="9"/>
    <n v="2"/>
    <x v="2"/>
    <x v="29"/>
    <x v="0"/>
    <x v="3"/>
    <x v="2"/>
    <x v="2"/>
    <x v="3"/>
    <x v="1"/>
    <x v="2"/>
    <x v="2"/>
    <x v="2"/>
    <x v="2"/>
    <x v="2"/>
    <x v="2"/>
    <x v="1"/>
    <x v="3"/>
    <x v="1"/>
    <x v="0"/>
    <x v="2"/>
    <x v="0"/>
    <x v="0"/>
    <x v="3"/>
    <x v="0"/>
    <x v="4"/>
    <x v="1"/>
    <x v="1"/>
    <x v="2"/>
    <x v="3"/>
    <x v="3"/>
    <x v="1"/>
    <x v="1"/>
    <x v="3"/>
    <x v="0"/>
    <x v="1"/>
    <x v="4"/>
    <x v="3"/>
    <x v="4"/>
    <x v="3"/>
    <x v="1"/>
    <x v="1"/>
    <x v="1"/>
    <x v="1"/>
    <x v="4"/>
    <x v="0"/>
    <x v="0"/>
    <x v="0"/>
    <x v="12"/>
    <x v="4"/>
    <x v="13"/>
    <x v="4"/>
    <x v="3"/>
    <x v="2"/>
    <x v="3"/>
    <x v="6"/>
    <x v="12"/>
    <x v="9"/>
    <x v="3"/>
  </r>
  <r>
    <x v="0"/>
    <x v="1"/>
    <x v="9"/>
    <n v="2"/>
    <x v="2"/>
    <x v="29"/>
    <x v="1"/>
    <x v="2"/>
    <x v="2"/>
    <x v="2"/>
    <x v="0"/>
    <x v="2"/>
    <x v="3"/>
    <x v="0"/>
    <x v="3"/>
    <x v="0"/>
    <x v="2"/>
    <x v="2"/>
    <x v="3"/>
    <x v="0"/>
    <x v="1"/>
    <x v="4"/>
    <x v="1"/>
    <x v="0"/>
    <x v="4"/>
    <x v="3"/>
    <x v="0"/>
    <x v="0"/>
    <x v="1"/>
    <x v="1"/>
    <x v="0"/>
    <x v="3"/>
    <x v="3"/>
    <x v="2"/>
    <x v="1"/>
    <x v="1"/>
    <x v="0"/>
    <x v="1"/>
    <x v="1"/>
    <x v="4"/>
    <x v="2"/>
    <x v="2"/>
    <x v="1"/>
    <x v="0"/>
    <x v="1"/>
    <x v="1"/>
    <x v="1"/>
    <x v="0"/>
    <x v="0"/>
    <x v="0"/>
    <x v="9"/>
    <x v="21"/>
    <x v="13"/>
    <x v="6"/>
    <x v="12"/>
    <x v="6"/>
    <x v="0"/>
    <x v="0"/>
    <x v="2"/>
    <x v="10"/>
    <x v="1"/>
  </r>
  <r>
    <x v="0"/>
    <x v="1"/>
    <x v="9"/>
    <n v="2"/>
    <x v="2"/>
    <x v="29"/>
    <x v="1"/>
    <x v="3"/>
    <x v="3"/>
    <x v="2"/>
    <x v="3"/>
    <x v="1"/>
    <x v="2"/>
    <x v="4"/>
    <x v="0"/>
    <x v="2"/>
    <x v="0"/>
    <x v="3"/>
    <x v="3"/>
    <x v="3"/>
    <x v="1"/>
    <x v="0"/>
    <x v="2"/>
    <x v="1"/>
    <x v="1"/>
    <x v="1"/>
    <x v="0"/>
    <x v="4"/>
    <x v="1"/>
    <x v="1"/>
    <x v="1"/>
    <x v="0"/>
    <x v="3"/>
    <x v="1"/>
    <x v="2"/>
    <x v="3"/>
    <x v="0"/>
    <x v="1"/>
    <x v="2"/>
    <x v="4"/>
    <x v="2"/>
    <x v="1"/>
    <x v="1"/>
    <x v="1"/>
    <x v="1"/>
    <x v="1"/>
    <x v="1"/>
    <x v="0"/>
    <x v="0"/>
    <x v="0"/>
    <x v="9"/>
    <x v="40"/>
    <x v="6"/>
    <x v="2"/>
    <x v="3"/>
    <x v="6"/>
    <x v="1"/>
    <x v="6"/>
    <x v="16"/>
    <x v="9"/>
    <x v="3"/>
  </r>
  <r>
    <x v="0"/>
    <x v="1"/>
    <x v="9"/>
    <n v="2"/>
    <x v="2"/>
    <x v="29"/>
    <x v="0"/>
    <x v="0"/>
    <x v="2"/>
    <x v="2"/>
    <x v="3"/>
    <x v="2"/>
    <x v="2"/>
    <x v="2"/>
    <x v="2"/>
    <x v="2"/>
    <x v="0"/>
    <x v="2"/>
    <x v="1"/>
    <x v="0"/>
    <x v="1"/>
    <x v="0"/>
    <x v="0"/>
    <x v="1"/>
    <x v="4"/>
    <x v="3"/>
    <x v="0"/>
    <x v="4"/>
    <x v="1"/>
    <x v="1"/>
    <x v="1"/>
    <x v="1"/>
    <x v="3"/>
    <x v="5"/>
    <x v="3"/>
    <x v="2"/>
    <x v="4"/>
    <x v="1"/>
    <x v="3"/>
    <x v="4"/>
    <x v="3"/>
    <x v="1"/>
    <x v="1"/>
    <x v="0"/>
    <x v="1"/>
    <x v="0"/>
    <x v="2"/>
    <x v="0"/>
    <x v="0"/>
    <x v="0"/>
    <x v="2"/>
    <x v="3"/>
    <x v="6"/>
    <x v="3"/>
    <x v="3"/>
    <x v="9"/>
    <x v="0"/>
    <x v="6"/>
    <x v="1"/>
    <x v="14"/>
    <x v="4"/>
  </r>
  <r>
    <x v="0"/>
    <x v="1"/>
    <x v="9"/>
    <n v="2"/>
    <x v="2"/>
    <x v="29"/>
    <x v="1"/>
    <x v="2"/>
    <x v="3"/>
    <x v="2"/>
    <x v="2"/>
    <x v="2"/>
    <x v="0"/>
    <x v="4"/>
    <x v="3"/>
    <x v="2"/>
    <x v="2"/>
    <x v="2"/>
    <x v="4"/>
    <x v="3"/>
    <x v="3"/>
    <x v="2"/>
    <x v="1"/>
    <x v="0"/>
    <x v="0"/>
    <x v="1"/>
    <x v="0"/>
    <x v="4"/>
    <x v="1"/>
    <x v="1"/>
    <x v="2"/>
    <x v="3"/>
    <x v="3"/>
    <x v="1"/>
    <x v="0"/>
    <x v="4"/>
    <x v="0"/>
    <x v="1"/>
    <x v="2"/>
    <x v="2"/>
    <x v="3"/>
    <x v="2"/>
    <x v="1"/>
    <x v="0"/>
    <x v="1"/>
    <x v="1"/>
    <x v="0"/>
    <x v="0"/>
    <x v="0"/>
    <x v="0"/>
    <x v="3"/>
    <x v="19"/>
    <x v="14"/>
    <x v="1"/>
    <x v="8"/>
    <x v="6"/>
    <x v="6"/>
    <x v="6"/>
    <x v="12"/>
    <x v="9"/>
    <x v="1"/>
  </r>
  <r>
    <x v="0"/>
    <x v="1"/>
    <x v="9"/>
    <n v="2"/>
    <x v="2"/>
    <x v="29"/>
    <x v="1"/>
    <x v="3"/>
    <x v="2"/>
    <x v="1"/>
    <x v="3"/>
    <x v="4"/>
    <x v="2"/>
    <x v="1"/>
    <x v="2"/>
    <x v="2"/>
    <x v="3"/>
    <x v="3"/>
    <x v="0"/>
    <x v="3"/>
    <x v="0"/>
    <x v="0"/>
    <x v="2"/>
    <x v="0"/>
    <x v="0"/>
    <x v="2"/>
    <x v="2"/>
    <x v="4"/>
    <x v="1"/>
    <x v="1"/>
    <x v="2"/>
    <x v="0"/>
    <x v="2"/>
    <x v="0"/>
    <x v="3"/>
    <x v="3"/>
    <x v="0"/>
    <x v="1"/>
    <x v="1"/>
    <x v="4"/>
    <x v="2"/>
    <x v="1"/>
    <x v="1"/>
    <x v="1"/>
    <x v="0"/>
    <x v="1"/>
    <x v="2"/>
    <x v="0"/>
    <x v="0"/>
    <x v="0"/>
    <x v="14"/>
    <x v="4"/>
    <x v="3"/>
    <x v="3"/>
    <x v="0"/>
    <x v="2"/>
    <x v="3"/>
    <x v="5"/>
    <x v="2"/>
    <x v="0"/>
    <x v="1"/>
  </r>
  <r>
    <x v="0"/>
    <x v="1"/>
    <x v="9"/>
    <n v="2"/>
    <x v="2"/>
    <x v="29"/>
    <x v="0"/>
    <x v="2"/>
    <x v="1"/>
    <x v="2"/>
    <x v="1"/>
    <x v="1"/>
    <x v="4"/>
    <x v="2"/>
    <x v="2"/>
    <x v="3"/>
    <x v="3"/>
    <x v="1"/>
    <x v="4"/>
    <x v="0"/>
    <x v="1"/>
    <x v="0"/>
    <x v="2"/>
    <x v="0"/>
    <x v="3"/>
    <x v="1"/>
    <x v="0"/>
    <x v="4"/>
    <x v="1"/>
    <x v="1"/>
    <x v="0"/>
    <x v="0"/>
    <x v="2"/>
    <x v="5"/>
    <x v="1"/>
    <x v="2"/>
    <x v="0"/>
    <x v="1"/>
    <x v="4"/>
    <x v="2"/>
    <x v="4"/>
    <x v="4"/>
    <x v="1"/>
    <x v="1"/>
    <x v="1"/>
    <x v="0"/>
    <x v="1"/>
    <x v="0"/>
    <x v="0"/>
    <x v="0"/>
    <x v="5"/>
    <x v="37"/>
    <x v="10"/>
    <x v="2"/>
    <x v="3"/>
    <x v="2"/>
    <x v="7"/>
    <x v="6"/>
    <x v="6"/>
    <x v="18"/>
    <x v="3"/>
  </r>
  <r>
    <x v="0"/>
    <x v="1"/>
    <x v="9"/>
    <n v="2"/>
    <x v="2"/>
    <x v="29"/>
    <x v="1"/>
    <x v="0"/>
    <x v="0"/>
    <x v="2"/>
    <x v="3"/>
    <x v="0"/>
    <x v="2"/>
    <x v="2"/>
    <x v="2"/>
    <x v="0"/>
    <x v="2"/>
    <x v="2"/>
    <x v="4"/>
    <x v="0"/>
    <x v="3"/>
    <x v="2"/>
    <x v="2"/>
    <x v="0"/>
    <x v="1"/>
    <x v="3"/>
    <x v="0"/>
    <x v="0"/>
    <x v="1"/>
    <x v="1"/>
    <x v="2"/>
    <x v="3"/>
    <x v="3"/>
    <x v="2"/>
    <x v="0"/>
    <x v="0"/>
    <x v="0"/>
    <x v="1"/>
    <x v="1"/>
    <x v="2"/>
    <x v="2"/>
    <x v="1"/>
    <x v="1"/>
    <x v="1"/>
    <x v="0"/>
    <x v="1"/>
    <x v="3"/>
    <x v="0"/>
    <x v="0"/>
    <x v="0"/>
    <x v="11"/>
    <x v="44"/>
    <x v="2"/>
    <x v="2"/>
    <x v="8"/>
    <x v="2"/>
    <x v="6"/>
    <x v="0"/>
    <x v="12"/>
    <x v="10"/>
    <x v="0"/>
  </r>
  <r>
    <x v="0"/>
    <x v="1"/>
    <x v="9"/>
    <n v="2"/>
    <x v="2"/>
    <x v="29"/>
    <x v="1"/>
    <x v="2"/>
    <x v="2"/>
    <x v="1"/>
    <x v="3"/>
    <x v="3"/>
    <x v="5"/>
    <x v="4"/>
    <x v="0"/>
    <x v="0"/>
    <x v="0"/>
    <x v="1"/>
    <x v="1"/>
    <x v="3"/>
    <x v="0"/>
    <x v="1"/>
    <x v="1"/>
    <x v="1"/>
    <x v="1"/>
    <x v="3"/>
    <x v="0"/>
    <x v="1"/>
    <x v="0"/>
    <x v="1"/>
    <x v="1"/>
    <x v="2"/>
    <x v="3"/>
    <x v="5"/>
    <x v="3"/>
    <x v="0"/>
    <x v="0"/>
    <x v="1"/>
    <x v="1"/>
    <x v="4"/>
    <x v="2"/>
    <x v="1"/>
    <x v="1"/>
    <x v="0"/>
    <x v="1"/>
    <x v="0"/>
    <x v="0"/>
    <x v="0"/>
    <x v="0"/>
    <x v="0"/>
    <x v="5"/>
    <x v="37"/>
    <x v="6"/>
    <x v="4"/>
    <x v="4"/>
    <x v="1"/>
    <x v="6"/>
    <x v="5"/>
    <x v="28"/>
    <x v="14"/>
    <x v="5"/>
  </r>
  <r>
    <x v="0"/>
    <x v="1"/>
    <x v="9"/>
    <n v="2"/>
    <x v="2"/>
    <x v="29"/>
    <x v="1"/>
    <x v="3"/>
    <x v="0"/>
    <x v="2"/>
    <x v="2"/>
    <x v="1"/>
    <x v="2"/>
    <x v="0"/>
    <x v="2"/>
    <x v="2"/>
    <x v="2"/>
    <x v="3"/>
    <x v="3"/>
    <x v="0"/>
    <x v="1"/>
    <x v="0"/>
    <x v="2"/>
    <x v="1"/>
    <x v="0"/>
    <x v="1"/>
    <x v="0"/>
    <x v="0"/>
    <x v="3"/>
    <x v="3"/>
    <x v="2"/>
    <x v="3"/>
    <x v="1"/>
    <x v="1"/>
    <x v="1"/>
    <x v="3"/>
    <x v="0"/>
    <x v="1"/>
    <x v="1"/>
    <x v="1"/>
    <x v="3"/>
    <x v="2"/>
    <x v="1"/>
    <x v="1"/>
    <x v="0"/>
    <x v="1"/>
    <x v="3"/>
    <x v="0"/>
    <x v="0"/>
    <x v="0"/>
    <x v="2"/>
    <x v="15"/>
    <x v="14"/>
    <x v="6"/>
    <x v="3"/>
    <x v="6"/>
    <x v="6"/>
    <x v="0"/>
    <x v="46"/>
    <x v="1"/>
    <x v="3"/>
  </r>
  <r>
    <x v="0"/>
    <x v="1"/>
    <x v="9"/>
    <n v="2"/>
    <x v="2"/>
    <x v="29"/>
    <x v="1"/>
    <x v="2"/>
    <x v="2"/>
    <x v="0"/>
    <x v="2"/>
    <x v="1"/>
    <x v="2"/>
    <x v="4"/>
    <x v="3"/>
    <x v="2"/>
    <x v="0"/>
    <x v="2"/>
    <x v="2"/>
    <x v="3"/>
    <x v="0"/>
    <x v="0"/>
    <x v="2"/>
    <x v="0"/>
    <x v="0"/>
    <x v="3"/>
    <x v="0"/>
    <x v="0"/>
    <x v="3"/>
    <x v="0"/>
    <x v="2"/>
    <x v="3"/>
    <x v="3"/>
    <x v="5"/>
    <x v="0"/>
    <x v="0"/>
    <x v="0"/>
    <x v="1"/>
    <x v="2"/>
    <x v="2"/>
    <x v="3"/>
    <x v="2"/>
    <x v="1"/>
    <x v="0"/>
    <x v="0"/>
    <x v="2"/>
    <x v="1"/>
    <x v="0"/>
    <x v="0"/>
    <x v="0"/>
    <x v="6"/>
    <x v="10"/>
    <x v="16"/>
    <x v="4"/>
    <x v="0"/>
    <x v="2"/>
    <x v="3"/>
    <x v="0"/>
    <x v="39"/>
    <x v="14"/>
    <x v="0"/>
  </r>
  <r>
    <x v="0"/>
    <x v="1"/>
    <x v="9"/>
    <n v="2"/>
    <x v="2"/>
    <x v="29"/>
    <x v="0"/>
    <x v="3"/>
    <x v="2"/>
    <x v="2"/>
    <x v="3"/>
    <x v="2"/>
    <x v="2"/>
    <x v="4"/>
    <x v="0"/>
    <x v="0"/>
    <x v="0"/>
    <x v="3"/>
    <x v="1"/>
    <x v="0"/>
    <x v="2"/>
    <x v="0"/>
    <x v="2"/>
    <x v="0"/>
    <x v="0"/>
    <x v="3"/>
    <x v="2"/>
    <x v="1"/>
    <x v="1"/>
    <x v="1"/>
    <x v="0"/>
    <x v="3"/>
    <x v="2"/>
    <x v="3"/>
    <x v="2"/>
    <x v="2"/>
    <x v="3"/>
    <x v="1"/>
    <x v="1"/>
    <x v="1"/>
    <x v="2"/>
    <x v="2"/>
    <x v="1"/>
    <x v="1"/>
    <x v="0"/>
    <x v="0"/>
    <x v="0"/>
    <x v="0"/>
    <x v="0"/>
    <x v="0"/>
    <x v="12"/>
    <x v="10"/>
    <x v="19"/>
    <x v="3"/>
    <x v="0"/>
    <x v="2"/>
    <x v="3"/>
    <x v="2"/>
    <x v="2"/>
    <x v="7"/>
    <x v="2"/>
  </r>
  <r>
    <x v="0"/>
    <x v="1"/>
    <x v="9"/>
    <n v="2"/>
    <x v="2"/>
    <x v="29"/>
    <x v="1"/>
    <x v="2"/>
    <x v="2"/>
    <x v="3"/>
    <x v="3"/>
    <x v="1"/>
    <x v="4"/>
    <x v="2"/>
    <x v="3"/>
    <x v="0"/>
    <x v="2"/>
    <x v="3"/>
    <x v="3"/>
    <x v="2"/>
    <x v="0"/>
    <x v="0"/>
    <x v="2"/>
    <x v="0"/>
    <x v="1"/>
    <x v="1"/>
    <x v="0"/>
    <x v="1"/>
    <x v="1"/>
    <x v="2"/>
    <x v="2"/>
    <x v="3"/>
    <x v="1"/>
    <x v="3"/>
    <x v="1"/>
    <x v="1"/>
    <x v="0"/>
    <x v="1"/>
    <x v="1"/>
    <x v="2"/>
    <x v="2"/>
    <x v="1"/>
    <x v="1"/>
    <x v="1"/>
    <x v="0"/>
    <x v="2"/>
    <x v="2"/>
    <x v="0"/>
    <x v="0"/>
    <x v="0"/>
    <x v="3"/>
    <x v="48"/>
    <x v="14"/>
    <x v="7"/>
    <x v="0"/>
    <x v="2"/>
    <x v="1"/>
    <x v="5"/>
    <x v="4"/>
    <x v="3"/>
    <x v="1"/>
  </r>
  <r>
    <x v="0"/>
    <x v="1"/>
    <x v="9"/>
    <n v="2"/>
    <x v="2"/>
    <x v="29"/>
    <x v="1"/>
    <x v="2"/>
    <x v="1"/>
    <x v="2"/>
    <x v="1"/>
    <x v="2"/>
    <x v="4"/>
    <x v="4"/>
    <x v="0"/>
    <x v="0"/>
    <x v="2"/>
    <x v="0"/>
    <x v="4"/>
    <x v="0"/>
    <x v="1"/>
    <x v="0"/>
    <x v="2"/>
    <x v="4"/>
    <x v="4"/>
    <x v="3"/>
    <x v="4"/>
    <x v="2"/>
    <x v="1"/>
    <x v="1"/>
    <x v="0"/>
    <x v="3"/>
    <x v="3"/>
    <x v="2"/>
    <x v="0"/>
    <x v="0"/>
    <x v="0"/>
    <x v="1"/>
    <x v="1"/>
    <x v="4"/>
    <x v="2"/>
    <x v="1"/>
    <x v="1"/>
    <x v="0"/>
    <x v="0"/>
    <x v="1"/>
    <x v="0"/>
    <x v="0"/>
    <x v="0"/>
    <x v="0"/>
    <x v="5"/>
    <x v="25"/>
    <x v="37"/>
    <x v="2"/>
    <x v="3"/>
    <x v="0"/>
    <x v="0"/>
    <x v="9"/>
    <x v="2"/>
    <x v="10"/>
    <x v="0"/>
  </r>
  <r>
    <x v="0"/>
    <x v="1"/>
    <x v="9"/>
    <n v="2"/>
    <x v="2"/>
    <x v="29"/>
    <x v="0"/>
    <x v="3"/>
    <x v="3"/>
    <x v="3"/>
    <x v="2"/>
    <x v="2"/>
    <x v="2"/>
    <x v="4"/>
    <x v="3"/>
    <x v="2"/>
    <x v="2"/>
    <x v="2"/>
    <x v="3"/>
    <x v="3"/>
    <x v="1"/>
    <x v="2"/>
    <x v="2"/>
    <x v="0"/>
    <x v="0"/>
    <x v="3"/>
    <x v="0"/>
    <x v="4"/>
    <x v="1"/>
    <x v="1"/>
    <x v="2"/>
    <x v="2"/>
    <x v="3"/>
    <x v="1"/>
    <x v="1"/>
    <x v="0"/>
    <x v="0"/>
    <x v="1"/>
    <x v="1"/>
    <x v="1"/>
    <x v="3"/>
    <x v="1"/>
    <x v="1"/>
    <x v="1"/>
    <x v="0"/>
    <x v="1"/>
    <x v="1"/>
    <x v="0"/>
    <x v="0"/>
    <x v="0"/>
    <x v="3"/>
    <x v="13"/>
    <x v="14"/>
    <x v="2"/>
    <x v="2"/>
    <x v="2"/>
    <x v="3"/>
    <x v="6"/>
    <x v="13"/>
    <x v="9"/>
    <x v="6"/>
  </r>
  <r>
    <x v="0"/>
    <x v="1"/>
    <x v="9"/>
    <n v="2"/>
    <x v="2"/>
    <x v="29"/>
    <x v="1"/>
    <x v="3"/>
    <x v="3"/>
    <x v="1"/>
    <x v="3"/>
    <x v="1"/>
    <x v="5"/>
    <x v="3"/>
    <x v="3"/>
    <x v="3"/>
    <x v="3"/>
    <x v="4"/>
    <x v="3"/>
    <x v="2"/>
    <x v="3"/>
    <x v="1"/>
    <x v="2"/>
    <x v="0"/>
    <x v="0"/>
    <x v="1"/>
    <x v="0"/>
    <x v="4"/>
    <x v="1"/>
    <x v="1"/>
    <x v="2"/>
    <x v="3"/>
    <x v="1"/>
    <x v="1"/>
    <x v="3"/>
    <x v="3"/>
    <x v="0"/>
    <x v="1"/>
    <x v="1"/>
    <x v="1"/>
    <x v="2"/>
    <x v="2"/>
    <x v="1"/>
    <x v="0"/>
    <x v="1"/>
    <x v="1"/>
    <x v="0"/>
    <x v="0"/>
    <x v="0"/>
    <x v="0"/>
    <x v="5"/>
    <x v="58"/>
    <x v="24"/>
    <x v="7"/>
    <x v="6"/>
    <x v="2"/>
    <x v="6"/>
    <x v="6"/>
    <x v="12"/>
    <x v="1"/>
    <x v="1"/>
  </r>
  <r>
    <x v="0"/>
    <x v="1"/>
    <x v="9"/>
    <n v="2"/>
    <x v="2"/>
    <x v="29"/>
    <x v="0"/>
    <x v="3"/>
    <x v="2"/>
    <x v="1"/>
    <x v="3"/>
    <x v="2"/>
    <x v="2"/>
    <x v="4"/>
    <x v="2"/>
    <x v="0"/>
    <x v="3"/>
    <x v="3"/>
    <x v="3"/>
    <x v="3"/>
    <x v="0"/>
    <x v="0"/>
    <x v="2"/>
    <x v="0"/>
    <x v="0"/>
    <x v="0"/>
    <x v="0"/>
    <x v="1"/>
    <x v="1"/>
    <x v="1"/>
    <x v="0"/>
    <x v="2"/>
    <x v="0"/>
    <x v="1"/>
    <x v="0"/>
    <x v="0"/>
    <x v="0"/>
    <x v="1"/>
    <x v="4"/>
    <x v="2"/>
    <x v="2"/>
    <x v="1"/>
    <x v="1"/>
    <x v="0"/>
    <x v="1"/>
    <x v="0"/>
    <x v="1"/>
    <x v="0"/>
    <x v="0"/>
    <x v="0"/>
    <x v="14"/>
    <x v="10"/>
    <x v="5"/>
    <x v="2"/>
    <x v="0"/>
    <x v="2"/>
    <x v="0"/>
    <x v="5"/>
    <x v="16"/>
    <x v="7"/>
    <x v="0"/>
  </r>
  <r>
    <x v="0"/>
    <x v="1"/>
    <x v="9"/>
    <n v="2"/>
    <x v="2"/>
    <x v="29"/>
    <x v="0"/>
    <x v="2"/>
    <x v="2"/>
    <x v="3"/>
    <x v="3"/>
    <x v="0"/>
    <x v="4"/>
    <x v="0"/>
    <x v="0"/>
    <x v="0"/>
    <x v="0"/>
    <x v="1"/>
    <x v="3"/>
    <x v="3"/>
    <x v="1"/>
    <x v="2"/>
    <x v="2"/>
    <x v="0"/>
    <x v="1"/>
    <x v="4"/>
    <x v="2"/>
    <x v="1"/>
    <x v="0"/>
    <x v="1"/>
    <x v="0"/>
    <x v="0"/>
    <x v="2"/>
    <x v="1"/>
    <x v="2"/>
    <x v="1"/>
    <x v="0"/>
    <x v="1"/>
    <x v="2"/>
    <x v="2"/>
    <x v="1"/>
    <x v="1"/>
    <x v="1"/>
    <x v="0"/>
    <x v="0"/>
    <x v="1"/>
    <x v="1"/>
    <x v="0"/>
    <x v="0"/>
    <x v="0"/>
    <x v="3"/>
    <x v="35"/>
    <x v="6"/>
    <x v="2"/>
    <x v="2"/>
    <x v="2"/>
    <x v="7"/>
    <x v="2"/>
    <x v="17"/>
    <x v="20"/>
    <x v="4"/>
  </r>
  <r>
    <x v="0"/>
    <x v="1"/>
    <x v="5"/>
    <n v="2"/>
    <x v="18"/>
    <x v="28"/>
    <x v="1"/>
    <x v="3"/>
    <x v="2"/>
    <x v="4"/>
    <x v="3"/>
    <x v="1"/>
    <x v="3"/>
    <x v="4"/>
    <x v="3"/>
    <x v="0"/>
    <x v="3"/>
    <x v="3"/>
    <x v="1"/>
    <x v="2"/>
    <x v="0"/>
    <x v="2"/>
    <x v="2"/>
    <x v="0"/>
    <x v="1"/>
    <x v="3"/>
    <x v="0"/>
    <x v="0"/>
    <x v="1"/>
    <x v="1"/>
    <x v="1"/>
    <x v="2"/>
    <x v="1"/>
    <x v="1"/>
    <x v="3"/>
    <x v="0"/>
    <x v="1"/>
    <x v="1"/>
    <x v="2"/>
    <x v="2"/>
    <x v="3"/>
    <x v="4"/>
    <x v="1"/>
    <x v="1"/>
    <x v="1"/>
    <x v="1"/>
    <x v="1"/>
    <x v="0"/>
    <x v="0"/>
    <x v="0"/>
    <x v="10"/>
    <x v="38"/>
    <x v="3"/>
    <x v="2"/>
    <x v="11"/>
    <x v="2"/>
    <x v="6"/>
    <x v="0"/>
    <x v="3"/>
    <x v="1"/>
    <x v="5"/>
  </r>
  <r>
    <x v="0"/>
    <x v="1"/>
    <x v="5"/>
    <n v="2"/>
    <x v="18"/>
    <x v="28"/>
    <x v="0"/>
    <x v="0"/>
    <x v="0"/>
    <x v="0"/>
    <x v="4"/>
    <x v="4"/>
    <x v="1"/>
    <x v="1"/>
    <x v="5"/>
    <x v="5"/>
    <x v="1"/>
    <x v="5"/>
    <x v="2"/>
    <x v="4"/>
    <x v="2"/>
    <x v="3"/>
    <x v="3"/>
    <x v="3"/>
    <x v="2"/>
    <x v="2"/>
    <x v="3"/>
    <x v="3"/>
    <x v="2"/>
    <x v="3"/>
    <x v="3"/>
    <x v="4"/>
    <x v="2"/>
    <x v="2"/>
    <x v="2"/>
    <x v="2"/>
    <x v="2"/>
    <x v="1"/>
    <x v="0"/>
    <x v="0"/>
    <x v="0"/>
    <x v="0"/>
    <x v="1"/>
    <x v="0"/>
    <x v="2"/>
    <x v="0"/>
    <x v="2"/>
    <x v="0"/>
    <x v="0"/>
    <x v="0"/>
    <x v="0"/>
    <x v="39"/>
    <x v="34"/>
    <x v="5"/>
    <x v="5"/>
    <x v="4"/>
    <x v="2"/>
    <x v="4"/>
    <x v="5"/>
    <x v="4"/>
    <x v="2"/>
  </r>
  <r>
    <x v="0"/>
    <x v="1"/>
    <x v="5"/>
    <n v="2"/>
    <x v="18"/>
    <x v="30"/>
    <x v="1"/>
    <x v="2"/>
    <x v="2"/>
    <x v="2"/>
    <x v="3"/>
    <x v="2"/>
    <x v="3"/>
    <x v="4"/>
    <x v="2"/>
    <x v="3"/>
    <x v="0"/>
    <x v="2"/>
    <x v="3"/>
    <x v="0"/>
    <x v="3"/>
    <x v="0"/>
    <x v="1"/>
    <x v="0"/>
    <x v="4"/>
    <x v="3"/>
    <x v="0"/>
    <x v="4"/>
    <x v="3"/>
    <x v="1"/>
    <x v="1"/>
    <x v="3"/>
    <x v="2"/>
    <x v="1"/>
    <x v="1"/>
    <x v="1"/>
    <x v="0"/>
    <x v="1"/>
    <x v="1"/>
    <x v="1"/>
    <x v="3"/>
    <x v="1"/>
    <x v="1"/>
    <x v="1"/>
    <x v="1"/>
    <x v="1"/>
    <x v="1"/>
    <x v="0"/>
    <x v="0"/>
    <x v="0"/>
    <x v="9"/>
    <x v="15"/>
    <x v="16"/>
    <x v="6"/>
    <x v="16"/>
    <x v="6"/>
    <x v="0"/>
    <x v="6"/>
    <x v="15"/>
    <x v="20"/>
    <x v="1"/>
  </r>
  <r>
    <x v="0"/>
    <x v="1"/>
    <x v="5"/>
    <n v="2"/>
    <x v="18"/>
    <x v="30"/>
    <x v="1"/>
    <x v="2"/>
    <x v="3"/>
    <x v="3"/>
    <x v="3"/>
    <x v="1"/>
    <x v="2"/>
    <x v="2"/>
    <x v="2"/>
    <x v="2"/>
    <x v="3"/>
    <x v="4"/>
    <x v="1"/>
    <x v="3"/>
    <x v="0"/>
    <x v="0"/>
    <x v="3"/>
    <x v="0"/>
    <x v="0"/>
    <x v="2"/>
    <x v="0"/>
    <x v="4"/>
    <x v="1"/>
    <x v="1"/>
    <x v="2"/>
    <x v="0"/>
    <x v="2"/>
    <x v="2"/>
    <x v="2"/>
    <x v="2"/>
    <x v="1"/>
    <x v="1"/>
    <x v="2"/>
    <x v="2"/>
    <x v="0"/>
    <x v="2"/>
    <x v="1"/>
    <x v="0"/>
    <x v="1"/>
    <x v="1"/>
    <x v="2"/>
    <x v="0"/>
    <x v="0"/>
    <x v="0"/>
    <x v="8"/>
    <x v="4"/>
    <x v="10"/>
    <x v="4"/>
    <x v="0"/>
    <x v="2"/>
    <x v="3"/>
    <x v="6"/>
    <x v="2"/>
    <x v="4"/>
    <x v="2"/>
  </r>
  <r>
    <x v="0"/>
    <x v="1"/>
    <x v="5"/>
    <n v="2"/>
    <x v="18"/>
    <x v="28"/>
    <x v="1"/>
    <x v="2"/>
    <x v="3"/>
    <x v="2"/>
    <x v="1"/>
    <x v="1"/>
    <x v="4"/>
    <x v="4"/>
    <x v="1"/>
    <x v="3"/>
    <x v="4"/>
    <x v="3"/>
    <x v="3"/>
    <x v="3"/>
    <x v="4"/>
    <x v="1"/>
    <x v="2"/>
    <x v="2"/>
    <x v="3"/>
    <x v="1"/>
    <x v="0"/>
    <x v="2"/>
    <x v="5"/>
    <x v="2"/>
    <x v="4"/>
    <x v="1"/>
    <x v="4"/>
    <x v="5"/>
    <x v="4"/>
    <x v="1"/>
    <x v="1"/>
    <x v="1"/>
    <x v="2"/>
    <x v="2"/>
    <x v="2"/>
    <x v="4"/>
    <x v="1"/>
    <x v="2"/>
    <x v="1"/>
    <x v="2"/>
    <x v="2"/>
    <x v="0"/>
    <x v="0"/>
    <x v="0"/>
    <x v="3"/>
    <x v="28"/>
    <x v="29"/>
    <x v="2"/>
    <x v="18"/>
    <x v="3"/>
    <x v="7"/>
    <x v="1"/>
    <x v="47"/>
    <x v="15"/>
    <x v="9"/>
  </r>
  <r>
    <x v="0"/>
    <x v="1"/>
    <x v="5"/>
    <n v="2"/>
    <x v="18"/>
    <x v="28"/>
    <x v="0"/>
    <x v="0"/>
    <x v="3"/>
    <x v="2"/>
    <x v="2"/>
    <x v="0"/>
    <x v="2"/>
    <x v="5"/>
    <x v="3"/>
    <x v="0"/>
    <x v="2"/>
    <x v="2"/>
    <x v="3"/>
    <x v="0"/>
    <x v="0"/>
    <x v="0"/>
    <x v="0"/>
    <x v="1"/>
    <x v="0"/>
    <x v="3"/>
    <x v="2"/>
    <x v="4"/>
    <x v="3"/>
    <x v="1"/>
    <x v="1"/>
    <x v="3"/>
    <x v="3"/>
    <x v="1"/>
    <x v="1"/>
    <x v="0"/>
    <x v="3"/>
    <x v="1"/>
    <x v="2"/>
    <x v="2"/>
    <x v="3"/>
    <x v="3"/>
    <x v="1"/>
    <x v="1"/>
    <x v="0"/>
    <x v="1"/>
    <x v="1"/>
    <x v="0"/>
    <x v="0"/>
    <x v="0"/>
    <x v="6"/>
    <x v="59"/>
    <x v="13"/>
    <x v="6"/>
    <x v="0"/>
    <x v="9"/>
    <x v="3"/>
    <x v="5"/>
    <x v="15"/>
    <x v="9"/>
    <x v="6"/>
  </r>
  <r>
    <x v="0"/>
    <x v="1"/>
    <x v="5"/>
    <n v="2"/>
    <x v="18"/>
    <x v="30"/>
    <x v="0"/>
    <x v="2"/>
    <x v="2"/>
    <x v="1"/>
    <x v="3"/>
    <x v="3"/>
    <x v="2"/>
    <x v="0"/>
    <x v="2"/>
    <x v="2"/>
    <x v="4"/>
    <x v="1"/>
    <x v="4"/>
    <x v="3"/>
    <x v="3"/>
    <x v="4"/>
    <x v="2"/>
    <x v="1"/>
    <x v="1"/>
    <x v="4"/>
    <x v="2"/>
    <x v="1"/>
    <x v="1"/>
    <x v="1"/>
    <x v="0"/>
    <x v="0"/>
    <x v="3"/>
    <x v="1"/>
    <x v="4"/>
    <x v="4"/>
    <x v="1"/>
    <x v="1"/>
    <x v="2"/>
    <x v="1"/>
    <x v="3"/>
    <x v="3"/>
    <x v="1"/>
    <x v="0"/>
    <x v="1"/>
    <x v="0"/>
    <x v="2"/>
    <x v="0"/>
    <x v="0"/>
    <x v="0"/>
    <x v="5"/>
    <x v="60"/>
    <x v="38"/>
    <x v="1"/>
    <x v="13"/>
    <x v="6"/>
    <x v="7"/>
    <x v="2"/>
    <x v="6"/>
    <x v="9"/>
    <x v="8"/>
  </r>
  <r>
    <x v="0"/>
    <x v="1"/>
    <x v="5"/>
    <n v="2"/>
    <x v="18"/>
    <x v="30"/>
    <x v="0"/>
    <x v="3"/>
    <x v="0"/>
    <x v="3"/>
    <x v="3"/>
    <x v="2"/>
    <x v="3"/>
    <x v="4"/>
    <x v="0"/>
    <x v="2"/>
    <x v="2"/>
    <x v="3"/>
    <x v="1"/>
    <x v="3"/>
    <x v="0"/>
    <x v="0"/>
    <x v="2"/>
    <x v="0"/>
    <x v="0"/>
    <x v="3"/>
    <x v="0"/>
    <x v="4"/>
    <x v="1"/>
    <x v="2"/>
    <x v="2"/>
    <x v="3"/>
    <x v="3"/>
    <x v="3"/>
    <x v="1"/>
    <x v="3"/>
    <x v="0"/>
    <x v="1"/>
    <x v="1"/>
    <x v="1"/>
    <x v="2"/>
    <x v="2"/>
    <x v="1"/>
    <x v="1"/>
    <x v="0"/>
    <x v="1"/>
    <x v="1"/>
    <x v="0"/>
    <x v="0"/>
    <x v="0"/>
    <x v="6"/>
    <x v="15"/>
    <x v="13"/>
    <x v="4"/>
    <x v="0"/>
    <x v="2"/>
    <x v="3"/>
    <x v="6"/>
    <x v="4"/>
    <x v="11"/>
    <x v="3"/>
  </r>
  <r>
    <x v="0"/>
    <x v="1"/>
    <x v="5"/>
    <n v="2"/>
    <x v="18"/>
    <x v="30"/>
    <x v="0"/>
    <x v="2"/>
    <x v="3"/>
    <x v="3"/>
    <x v="3"/>
    <x v="3"/>
    <x v="2"/>
    <x v="4"/>
    <x v="2"/>
    <x v="0"/>
    <x v="3"/>
    <x v="2"/>
    <x v="3"/>
    <x v="1"/>
    <x v="1"/>
    <x v="2"/>
    <x v="1"/>
    <x v="0"/>
    <x v="1"/>
    <x v="3"/>
    <x v="1"/>
    <x v="4"/>
    <x v="0"/>
    <x v="1"/>
    <x v="2"/>
    <x v="0"/>
    <x v="4"/>
    <x v="4"/>
    <x v="0"/>
    <x v="3"/>
    <x v="1"/>
    <x v="1"/>
    <x v="3"/>
    <x v="4"/>
    <x v="2"/>
    <x v="1"/>
    <x v="1"/>
    <x v="1"/>
    <x v="0"/>
    <x v="0"/>
    <x v="0"/>
    <x v="0"/>
    <x v="0"/>
    <x v="0"/>
    <x v="8"/>
    <x v="14"/>
    <x v="39"/>
    <x v="8"/>
    <x v="2"/>
    <x v="6"/>
    <x v="6"/>
    <x v="0"/>
    <x v="7"/>
    <x v="12"/>
    <x v="6"/>
  </r>
  <r>
    <x v="0"/>
    <x v="1"/>
    <x v="5"/>
    <n v="2"/>
    <x v="18"/>
    <x v="28"/>
    <x v="0"/>
    <x v="0"/>
    <x v="0"/>
    <x v="0"/>
    <x v="0"/>
    <x v="0"/>
    <x v="0"/>
    <x v="4"/>
    <x v="0"/>
    <x v="0"/>
    <x v="0"/>
    <x v="2"/>
    <x v="0"/>
    <x v="0"/>
    <x v="0"/>
    <x v="0"/>
    <x v="2"/>
    <x v="4"/>
    <x v="4"/>
    <x v="0"/>
    <x v="2"/>
    <x v="0"/>
    <x v="1"/>
    <x v="1"/>
    <x v="0"/>
    <x v="0"/>
    <x v="0"/>
    <x v="3"/>
    <x v="0"/>
    <x v="0"/>
    <x v="3"/>
    <x v="1"/>
    <x v="4"/>
    <x v="3"/>
    <x v="4"/>
    <x v="3"/>
    <x v="1"/>
    <x v="0"/>
    <x v="0"/>
    <x v="0"/>
    <x v="0"/>
    <x v="0"/>
    <x v="0"/>
    <x v="0"/>
    <x v="0"/>
    <x v="5"/>
    <x v="20"/>
    <x v="0"/>
    <x v="0"/>
    <x v="0"/>
    <x v="8"/>
    <x v="6"/>
    <x v="6"/>
    <x v="8"/>
    <x v="0"/>
  </r>
  <r>
    <x v="0"/>
    <x v="1"/>
    <x v="5"/>
    <n v="2"/>
    <x v="18"/>
    <x v="28"/>
    <x v="0"/>
    <x v="1"/>
    <x v="2"/>
    <x v="4"/>
    <x v="3"/>
    <x v="2"/>
    <x v="3"/>
    <x v="4"/>
    <x v="0"/>
    <x v="0"/>
    <x v="2"/>
    <x v="2"/>
    <x v="1"/>
    <x v="0"/>
    <x v="1"/>
    <x v="0"/>
    <x v="3"/>
    <x v="3"/>
    <x v="0"/>
    <x v="3"/>
    <x v="0"/>
    <x v="4"/>
    <x v="1"/>
    <x v="1"/>
    <x v="2"/>
    <x v="4"/>
    <x v="1"/>
    <x v="1"/>
    <x v="2"/>
    <x v="2"/>
    <x v="0"/>
    <x v="1"/>
    <x v="2"/>
    <x v="3"/>
    <x v="3"/>
    <x v="3"/>
    <x v="1"/>
    <x v="3"/>
    <x v="1"/>
    <x v="0"/>
    <x v="3"/>
    <x v="0"/>
    <x v="0"/>
    <x v="0"/>
    <x v="10"/>
    <x v="15"/>
    <x v="22"/>
    <x v="3"/>
    <x v="3"/>
    <x v="4"/>
    <x v="3"/>
    <x v="6"/>
    <x v="26"/>
    <x v="1"/>
    <x v="2"/>
  </r>
  <r>
    <x v="0"/>
    <x v="1"/>
    <x v="5"/>
    <n v="2"/>
    <x v="18"/>
    <x v="28"/>
    <x v="1"/>
    <x v="0"/>
    <x v="0"/>
    <x v="2"/>
    <x v="0"/>
    <x v="1"/>
    <x v="3"/>
    <x v="0"/>
    <x v="0"/>
    <x v="0"/>
    <x v="3"/>
    <x v="1"/>
    <x v="1"/>
    <x v="0"/>
    <x v="1"/>
    <x v="0"/>
    <x v="4"/>
    <x v="2"/>
    <x v="0"/>
    <x v="1"/>
    <x v="4"/>
    <x v="4"/>
    <x v="4"/>
    <x v="1"/>
    <x v="4"/>
    <x v="4"/>
    <x v="3"/>
    <x v="1"/>
    <x v="1"/>
    <x v="3"/>
    <x v="1"/>
    <x v="1"/>
    <x v="2"/>
    <x v="2"/>
    <x v="3"/>
    <x v="4"/>
    <x v="1"/>
    <x v="2"/>
    <x v="2"/>
    <x v="2"/>
    <x v="0"/>
    <x v="0"/>
    <x v="0"/>
    <x v="0"/>
    <x v="11"/>
    <x v="46"/>
    <x v="5"/>
    <x v="3"/>
    <x v="3"/>
    <x v="7"/>
    <x v="6"/>
    <x v="1"/>
    <x v="8"/>
    <x v="9"/>
    <x v="3"/>
  </r>
  <r>
    <x v="0"/>
    <x v="1"/>
    <x v="5"/>
    <n v="2"/>
    <x v="18"/>
    <x v="28"/>
    <x v="0"/>
    <x v="3"/>
    <x v="3"/>
    <x v="3"/>
    <x v="3"/>
    <x v="1"/>
    <x v="2"/>
    <x v="0"/>
    <x v="3"/>
    <x v="3"/>
    <x v="3"/>
    <x v="3"/>
    <x v="0"/>
    <x v="3"/>
    <x v="1"/>
    <x v="2"/>
    <x v="1"/>
    <x v="0"/>
    <x v="1"/>
    <x v="1"/>
    <x v="1"/>
    <x v="0"/>
    <x v="3"/>
    <x v="2"/>
    <x v="4"/>
    <x v="3"/>
    <x v="3"/>
    <x v="1"/>
    <x v="3"/>
    <x v="3"/>
    <x v="1"/>
    <x v="1"/>
    <x v="2"/>
    <x v="3"/>
    <x v="2"/>
    <x v="3"/>
    <x v="1"/>
    <x v="1"/>
    <x v="1"/>
    <x v="2"/>
    <x v="1"/>
    <x v="0"/>
    <x v="0"/>
    <x v="0"/>
    <x v="3"/>
    <x v="38"/>
    <x v="10"/>
    <x v="3"/>
    <x v="2"/>
    <x v="6"/>
    <x v="1"/>
    <x v="1"/>
    <x v="48"/>
    <x v="9"/>
    <x v="1"/>
  </r>
  <r>
    <x v="0"/>
    <x v="1"/>
    <x v="5"/>
    <n v="2"/>
    <x v="18"/>
    <x v="28"/>
    <x v="0"/>
    <x v="3"/>
    <x v="3"/>
    <x v="2"/>
    <x v="2"/>
    <x v="2"/>
    <x v="2"/>
    <x v="4"/>
    <x v="0"/>
    <x v="0"/>
    <x v="2"/>
    <x v="3"/>
    <x v="1"/>
    <x v="3"/>
    <x v="1"/>
    <x v="0"/>
    <x v="0"/>
    <x v="4"/>
    <x v="0"/>
    <x v="1"/>
    <x v="0"/>
    <x v="0"/>
    <x v="3"/>
    <x v="1"/>
    <x v="4"/>
    <x v="0"/>
    <x v="3"/>
    <x v="1"/>
    <x v="1"/>
    <x v="3"/>
    <x v="1"/>
    <x v="1"/>
    <x v="2"/>
    <x v="2"/>
    <x v="3"/>
    <x v="4"/>
    <x v="1"/>
    <x v="1"/>
    <x v="1"/>
    <x v="2"/>
    <x v="0"/>
    <x v="0"/>
    <x v="0"/>
    <x v="0"/>
    <x v="9"/>
    <x v="13"/>
    <x v="2"/>
    <x v="4"/>
    <x v="3"/>
    <x v="5"/>
    <x v="6"/>
    <x v="0"/>
    <x v="15"/>
    <x v="9"/>
    <x v="3"/>
  </r>
  <r>
    <x v="0"/>
    <x v="1"/>
    <x v="5"/>
    <n v="2"/>
    <x v="18"/>
    <x v="28"/>
    <x v="1"/>
    <x v="0"/>
    <x v="0"/>
    <x v="0"/>
    <x v="3"/>
    <x v="2"/>
    <x v="3"/>
    <x v="4"/>
    <x v="0"/>
    <x v="0"/>
    <x v="2"/>
    <x v="1"/>
    <x v="1"/>
    <x v="3"/>
    <x v="1"/>
    <x v="0"/>
    <x v="2"/>
    <x v="0"/>
    <x v="4"/>
    <x v="3"/>
    <x v="0"/>
    <x v="4"/>
    <x v="0"/>
    <x v="0"/>
    <x v="4"/>
    <x v="3"/>
    <x v="1"/>
    <x v="1"/>
    <x v="0"/>
    <x v="0"/>
    <x v="1"/>
    <x v="1"/>
    <x v="2"/>
    <x v="3"/>
    <x v="4"/>
    <x v="3"/>
    <x v="1"/>
    <x v="1"/>
    <x v="0"/>
    <x v="0"/>
    <x v="0"/>
    <x v="0"/>
    <x v="0"/>
    <x v="0"/>
    <x v="0"/>
    <x v="15"/>
    <x v="13"/>
    <x v="4"/>
    <x v="3"/>
    <x v="2"/>
    <x v="0"/>
    <x v="6"/>
    <x v="48"/>
    <x v="1"/>
    <x v="0"/>
  </r>
  <r>
    <x v="0"/>
    <x v="1"/>
    <x v="5"/>
    <n v="2"/>
    <x v="18"/>
    <x v="28"/>
    <x v="1"/>
    <x v="3"/>
    <x v="3"/>
    <x v="3"/>
    <x v="2"/>
    <x v="0"/>
    <x v="2"/>
    <x v="0"/>
    <x v="0"/>
    <x v="0"/>
    <x v="2"/>
    <x v="3"/>
    <x v="1"/>
    <x v="3"/>
    <x v="0"/>
    <x v="0"/>
    <x v="0"/>
    <x v="0"/>
    <x v="0"/>
    <x v="1"/>
    <x v="2"/>
    <x v="4"/>
    <x v="1"/>
    <x v="1"/>
    <x v="1"/>
    <x v="3"/>
    <x v="0"/>
    <x v="3"/>
    <x v="1"/>
    <x v="3"/>
    <x v="0"/>
    <x v="1"/>
    <x v="2"/>
    <x v="3"/>
    <x v="3"/>
    <x v="3"/>
    <x v="1"/>
    <x v="0"/>
    <x v="0"/>
    <x v="0"/>
    <x v="2"/>
    <x v="0"/>
    <x v="0"/>
    <x v="0"/>
    <x v="3"/>
    <x v="22"/>
    <x v="2"/>
    <x v="4"/>
    <x v="0"/>
    <x v="0"/>
    <x v="6"/>
    <x v="5"/>
    <x v="13"/>
    <x v="8"/>
    <x v="3"/>
  </r>
  <r>
    <x v="0"/>
    <x v="1"/>
    <x v="5"/>
    <n v="2"/>
    <x v="18"/>
    <x v="28"/>
    <x v="0"/>
    <x v="3"/>
    <x v="2"/>
    <x v="4"/>
    <x v="2"/>
    <x v="2"/>
    <x v="2"/>
    <x v="2"/>
    <x v="2"/>
    <x v="2"/>
    <x v="3"/>
    <x v="1"/>
    <x v="4"/>
    <x v="1"/>
    <x v="3"/>
    <x v="0"/>
    <x v="1"/>
    <x v="1"/>
    <x v="1"/>
    <x v="1"/>
    <x v="1"/>
    <x v="4"/>
    <x v="1"/>
    <x v="1"/>
    <x v="0"/>
    <x v="1"/>
    <x v="1"/>
    <x v="5"/>
    <x v="2"/>
    <x v="3"/>
    <x v="1"/>
    <x v="1"/>
    <x v="1"/>
    <x v="2"/>
    <x v="1"/>
    <x v="1"/>
    <x v="1"/>
    <x v="0"/>
    <x v="0"/>
    <x v="0"/>
    <x v="0"/>
    <x v="0"/>
    <x v="0"/>
    <x v="0"/>
    <x v="10"/>
    <x v="2"/>
    <x v="18"/>
    <x v="9"/>
    <x v="16"/>
    <x v="1"/>
    <x v="1"/>
    <x v="0"/>
    <x v="13"/>
    <x v="13"/>
    <x v="3"/>
  </r>
  <r>
    <x v="0"/>
    <x v="1"/>
    <x v="5"/>
    <n v="2"/>
    <x v="18"/>
    <x v="30"/>
    <x v="1"/>
    <x v="3"/>
    <x v="2"/>
    <x v="2"/>
    <x v="2"/>
    <x v="2"/>
    <x v="3"/>
    <x v="0"/>
    <x v="2"/>
    <x v="2"/>
    <x v="3"/>
    <x v="3"/>
    <x v="1"/>
    <x v="0"/>
    <x v="1"/>
    <x v="0"/>
    <x v="3"/>
    <x v="0"/>
    <x v="0"/>
    <x v="3"/>
    <x v="0"/>
    <x v="4"/>
    <x v="0"/>
    <x v="2"/>
    <x v="2"/>
    <x v="3"/>
    <x v="2"/>
    <x v="5"/>
    <x v="1"/>
    <x v="2"/>
    <x v="0"/>
    <x v="1"/>
    <x v="1"/>
    <x v="4"/>
    <x v="2"/>
    <x v="1"/>
    <x v="1"/>
    <x v="1"/>
    <x v="1"/>
    <x v="0"/>
    <x v="1"/>
    <x v="0"/>
    <x v="0"/>
    <x v="0"/>
    <x v="12"/>
    <x v="19"/>
    <x v="3"/>
    <x v="3"/>
    <x v="3"/>
    <x v="2"/>
    <x v="3"/>
    <x v="6"/>
    <x v="10"/>
    <x v="18"/>
    <x v="3"/>
  </r>
  <r>
    <x v="0"/>
    <x v="1"/>
    <x v="5"/>
    <n v="2"/>
    <x v="18"/>
    <x v="30"/>
    <x v="0"/>
    <x v="3"/>
    <x v="2"/>
    <x v="0"/>
    <x v="2"/>
    <x v="2"/>
    <x v="2"/>
    <x v="2"/>
    <x v="0"/>
    <x v="0"/>
    <x v="2"/>
    <x v="2"/>
    <x v="3"/>
    <x v="0"/>
    <x v="0"/>
    <x v="2"/>
    <x v="2"/>
    <x v="1"/>
    <x v="0"/>
    <x v="0"/>
    <x v="1"/>
    <x v="0"/>
    <x v="3"/>
    <x v="1"/>
    <x v="1"/>
    <x v="3"/>
    <x v="3"/>
    <x v="1"/>
    <x v="0"/>
    <x v="0"/>
    <x v="0"/>
    <x v="1"/>
    <x v="1"/>
    <x v="4"/>
    <x v="2"/>
    <x v="4"/>
    <x v="1"/>
    <x v="1"/>
    <x v="0"/>
    <x v="0"/>
    <x v="0"/>
    <x v="0"/>
    <x v="0"/>
    <x v="0"/>
    <x v="16"/>
    <x v="2"/>
    <x v="22"/>
    <x v="6"/>
    <x v="11"/>
    <x v="6"/>
    <x v="0"/>
    <x v="1"/>
    <x v="15"/>
    <x v="9"/>
    <x v="0"/>
  </r>
  <r>
    <x v="0"/>
    <x v="1"/>
    <x v="5"/>
    <n v="2"/>
    <x v="18"/>
    <x v="28"/>
    <x v="1"/>
    <x v="4"/>
    <x v="2"/>
    <x v="0"/>
    <x v="2"/>
    <x v="1"/>
    <x v="3"/>
    <x v="0"/>
    <x v="2"/>
    <x v="0"/>
    <x v="2"/>
    <x v="1"/>
    <x v="2"/>
    <x v="2"/>
    <x v="0"/>
    <x v="0"/>
    <x v="0"/>
    <x v="1"/>
    <x v="0"/>
    <x v="2"/>
    <x v="2"/>
    <x v="1"/>
    <x v="5"/>
    <x v="1"/>
    <x v="1"/>
    <x v="3"/>
    <x v="1"/>
    <x v="1"/>
    <x v="3"/>
    <x v="1"/>
    <x v="1"/>
    <x v="1"/>
    <x v="2"/>
    <x v="2"/>
    <x v="1"/>
    <x v="3"/>
    <x v="1"/>
    <x v="1"/>
    <x v="1"/>
    <x v="2"/>
    <x v="1"/>
    <x v="0"/>
    <x v="0"/>
    <x v="0"/>
    <x v="9"/>
    <x v="6"/>
    <x v="14"/>
    <x v="7"/>
    <x v="0"/>
    <x v="9"/>
    <x v="3"/>
    <x v="2"/>
    <x v="37"/>
    <x v="1"/>
    <x v="4"/>
  </r>
  <r>
    <x v="0"/>
    <x v="1"/>
    <x v="5"/>
    <n v="2"/>
    <x v="18"/>
    <x v="28"/>
    <x v="1"/>
    <x v="2"/>
    <x v="3"/>
    <x v="2"/>
    <x v="3"/>
    <x v="3"/>
    <x v="4"/>
    <x v="0"/>
    <x v="3"/>
    <x v="3"/>
    <x v="4"/>
    <x v="4"/>
    <x v="3"/>
    <x v="3"/>
    <x v="1"/>
    <x v="4"/>
    <x v="3"/>
    <x v="3"/>
    <x v="1"/>
    <x v="2"/>
    <x v="4"/>
    <x v="0"/>
    <x v="5"/>
    <x v="5"/>
    <x v="1"/>
    <x v="2"/>
    <x v="1"/>
    <x v="5"/>
    <x v="4"/>
    <x v="4"/>
    <x v="2"/>
    <x v="1"/>
    <x v="1"/>
    <x v="2"/>
    <x v="1"/>
    <x v="1"/>
    <x v="1"/>
    <x v="3"/>
    <x v="1"/>
    <x v="2"/>
    <x v="2"/>
    <x v="0"/>
    <x v="0"/>
    <x v="0"/>
    <x v="3"/>
    <x v="14"/>
    <x v="9"/>
    <x v="2"/>
    <x v="12"/>
    <x v="4"/>
    <x v="1"/>
    <x v="3"/>
    <x v="41"/>
    <x v="13"/>
    <x v="8"/>
  </r>
  <r>
    <x v="0"/>
    <x v="1"/>
    <x v="5"/>
    <n v="2"/>
    <x v="18"/>
    <x v="28"/>
    <x v="1"/>
    <x v="2"/>
    <x v="3"/>
    <x v="2"/>
    <x v="1"/>
    <x v="3"/>
    <x v="4"/>
    <x v="4"/>
    <x v="3"/>
    <x v="2"/>
    <x v="3"/>
    <x v="3"/>
    <x v="1"/>
    <x v="3"/>
    <x v="1"/>
    <x v="2"/>
    <x v="2"/>
    <x v="0"/>
    <x v="0"/>
    <x v="1"/>
    <x v="0"/>
    <x v="4"/>
    <x v="1"/>
    <x v="1"/>
    <x v="0"/>
    <x v="3"/>
    <x v="3"/>
    <x v="1"/>
    <x v="3"/>
    <x v="1"/>
    <x v="1"/>
    <x v="1"/>
    <x v="1"/>
    <x v="2"/>
    <x v="3"/>
    <x v="3"/>
    <x v="1"/>
    <x v="1"/>
    <x v="1"/>
    <x v="1"/>
    <x v="1"/>
    <x v="0"/>
    <x v="0"/>
    <x v="0"/>
    <x v="3"/>
    <x v="9"/>
    <x v="18"/>
    <x v="4"/>
    <x v="2"/>
    <x v="2"/>
    <x v="6"/>
    <x v="6"/>
    <x v="2"/>
    <x v="9"/>
    <x v="4"/>
  </r>
  <r>
    <x v="0"/>
    <x v="1"/>
    <x v="5"/>
    <n v="2"/>
    <x v="18"/>
    <x v="30"/>
    <x v="1"/>
    <x v="3"/>
    <x v="2"/>
    <x v="0"/>
    <x v="3"/>
    <x v="1"/>
    <x v="2"/>
    <x v="4"/>
    <x v="2"/>
    <x v="2"/>
    <x v="0"/>
    <x v="1"/>
    <x v="3"/>
    <x v="3"/>
    <x v="0"/>
    <x v="0"/>
    <x v="2"/>
    <x v="1"/>
    <x v="1"/>
    <x v="1"/>
    <x v="0"/>
    <x v="0"/>
    <x v="5"/>
    <x v="1"/>
    <x v="2"/>
    <x v="2"/>
    <x v="3"/>
    <x v="1"/>
    <x v="2"/>
    <x v="4"/>
    <x v="1"/>
    <x v="1"/>
    <x v="2"/>
    <x v="2"/>
    <x v="3"/>
    <x v="4"/>
    <x v="1"/>
    <x v="1"/>
    <x v="1"/>
    <x v="1"/>
    <x v="1"/>
    <x v="0"/>
    <x v="0"/>
    <x v="0"/>
    <x v="16"/>
    <x v="40"/>
    <x v="17"/>
    <x v="2"/>
    <x v="0"/>
    <x v="6"/>
    <x v="1"/>
    <x v="0"/>
    <x v="37"/>
    <x v="9"/>
    <x v="8"/>
  </r>
  <r>
    <x v="0"/>
    <x v="1"/>
    <x v="5"/>
    <n v="2"/>
    <x v="8"/>
    <x v="31"/>
    <x v="3"/>
    <x v="2"/>
    <x v="2"/>
    <x v="3"/>
    <x v="3"/>
    <x v="0"/>
    <x v="1"/>
    <x v="0"/>
    <x v="0"/>
    <x v="0"/>
    <x v="3"/>
    <x v="2"/>
    <x v="0"/>
    <x v="3"/>
    <x v="1"/>
    <x v="2"/>
    <x v="1"/>
    <x v="1"/>
    <x v="1"/>
    <x v="1"/>
    <x v="0"/>
    <x v="2"/>
    <x v="3"/>
    <x v="2"/>
    <x v="1"/>
    <x v="4"/>
    <x v="4"/>
    <x v="1"/>
    <x v="1"/>
    <x v="4"/>
    <x v="0"/>
    <x v="0"/>
    <x v="0"/>
    <x v="0"/>
    <x v="0"/>
    <x v="0"/>
    <x v="0"/>
    <x v="1"/>
    <x v="0"/>
    <x v="1"/>
    <x v="2"/>
    <x v="0"/>
    <x v="0"/>
    <x v="0"/>
    <x v="3"/>
    <x v="34"/>
    <x v="12"/>
    <x v="3"/>
    <x v="2"/>
    <x v="1"/>
    <x v="1"/>
    <x v="1"/>
    <x v="49"/>
    <x v="18"/>
    <x v="7"/>
  </r>
  <r>
    <x v="0"/>
    <x v="1"/>
    <x v="5"/>
    <n v="2"/>
    <x v="8"/>
    <x v="32"/>
    <x v="0"/>
    <x v="3"/>
    <x v="2"/>
    <x v="2"/>
    <x v="2"/>
    <x v="2"/>
    <x v="3"/>
    <x v="4"/>
    <x v="2"/>
    <x v="2"/>
    <x v="2"/>
    <x v="2"/>
    <x v="1"/>
    <x v="3"/>
    <x v="1"/>
    <x v="2"/>
    <x v="2"/>
    <x v="0"/>
    <x v="0"/>
    <x v="3"/>
    <x v="0"/>
    <x v="4"/>
    <x v="0"/>
    <x v="2"/>
    <x v="2"/>
    <x v="3"/>
    <x v="3"/>
    <x v="3"/>
    <x v="1"/>
    <x v="3"/>
    <x v="0"/>
    <x v="1"/>
    <x v="1"/>
    <x v="1"/>
    <x v="2"/>
    <x v="2"/>
    <x v="1"/>
    <x v="1"/>
    <x v="0"/>
    <x v="1"/>
    <x v="1"/>
    <x v="0"/>
    <x v="0"/>
    <x v="0"/>
    <x v="12"/>
    <x v="17"/>
    <x v="13"/>
    <x v="4"/>
    <x v="2"/>
    <x v="2"/>
    <x v="3"/>
    <x v="6"/>
    <x v="10"/>
    <x v="11"/>
    <x v="3"/>
  </r>
  <r>
    <x v="0"/>
    <x v="1"/>
    <x v="5"/>
    <n v="2"/>
    <x v="8"/>
    <x v="32"/>
    <x v="0"/>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5"/>
    <n v="2"/>
    <x v="8"/>
    <x v="32"/>
    <x v="1"/>
    <x v="2"/>
    <x v="3"/>
    <x v="0"/>
    <x v="3"/>
    <x v="1"/>
    <x v="4"/>
    <x v="4"/>
    <x v="2"/>
    <x v="4"/>
    <x v="3"/>
    <x v="2"/>
    <x v="4"/>
    <x v="3"/>
    <x v="3"/>
    <x v="2"/>
    <x v="2"/>
    <x v="0"/>
    <x v="1"/>
    <x v="1"/>
    <x v="4"/>
    <x v="2"/>
    <x v="1"/>
    <x v="1"/>
    <x v="1"/>
    <x v="2"/>
    <x v="1"/>
    <x v="5"/>
    <x v="3"/>
    <x v="3"/>
    <x v="0"/>
    <x v="0"/>
    <x v="0"/>
    <x v="0"/>
    <x v="0"/>
    <x v="0"/>
    <x v="4"/>
    <x v="1"/>
    <x v="1"/>
    <x v="0"/>
    <x v="1"/>
    <x v="0"/>
    <x v="0"/>
    <x v="0"/>
    <x v="7"/>
    <x v="4"/>
    <x v="18"/>
    <x v="1"/>
    <x v="8"/>
    <x v="2"/>
    <x v="1"/>
    <x v="9"/>
    <x v="3"/>
    <x v="13"/>
    <x v="1"/>
  </r>
  <r>
    <x v="0"/>
    <x v="1"/>
    <x v="5"/>
    <n v="2"/>
    <x v="8"/>
    <x v="32"/>
    <x v="3"/>
    <x v="4"/>
    <x v="1"/>
    <x v="0"/>
    <x v="3"/>
    <x v="1"/>
    <x v="2"/>
    <x v="4"/>
    <x v="3"/>
    <x v="3"/>
    <x v="3"/>
    <x v="3"/>
    <x v="3"/>
    <x v="0"/>
    <x v="2"/>
    <x v="0"/>
    <x v="2"/>
    <x v="1"/>
    <x v="1"/>
    <x v="1"/>
    <x v="0"/>
    <x v="0"/>
    <x v="1"/>
    <x v="1"/>
    <x v="2"/>
    <x v="3"/>
    <x v="4"/>
    <x v="4"/>
    <x v="0"/>
    <x v="3"/>
    <x v="1"/>
    <x v="1"/>
    <x v="4"/>
    <x v="3"/>
    <x v="4"/>
    <x v="1"/>
    <x v="1"/>
    <x v="3"/>
    <x v="1"/>
    <x v="1"/>
    <x v="2"/>
    <x v="0"/>
    <x v="0"/>
    <x v="0"/>
    <x v="5"/>
    <x v="40"/>
    <x v="10"/>
    <x v="6"/>
    <x v="0"/>
    <x v="6"/>
    <x v="1"/>
    <x v="0"/>
    <x v="12"/>
    <x v="12"/>
    <x v="6"/>
  </r>
  <r>
    <x v="0"/>
    <x v="1"/>
    <x v="5"/>
    <n v="2"/>
    <x v="8"/>
    <x v="32"/>
    <x v="1"/>
    <x v="2"/>
    <x v="3"/>
    <x v="3"/>
    <x v="3"/>
    <x v="1"/>
    <x v="4"/>
    <x v="0"/>
    <x v="3"/>
    <x v="3"/>
    <x v="3"/>
    <x v="3"/>
    <x v="3"/>
    <x v="3"/>
    <x v="3"/>
    <x v="1"/>
    <x v="2"/>
    <x v="0"/>
    <x v="1"/>
    <x v="4"/>
    <x v="1"/>
    <x v="0"/>
    <x v="1"/>
    <x v="1"/>
    <x v="2"/>
    <x v="3"/>
    <x v="2"/>
    <x v="2"/>
    <x v="3"/>
    <x v="2"/>
    <x v="0"/>
    <x v="1"/>
    <x v="2"/>
    <x v="2"/>
    <x v="2"/>
    <x v="2"/>
    <x v="1"/>
    <x v="1"/>
    <x v="1"/>
    <x v="2"/>
    <x v="2"/>
    <x v="0"/>
    <x v="0"/>
    <x v="0"/>
    <x v="8"/>
    <x v="40"/>
    <x v="10"/>
    <x v="2"/>
    <x v="6"/>
    <x v="2"/>
    <x v="7"/>
    <x v="1"/>
    <x v="12"/>
    <x v="4"/>
    <x v="4"/>
  </r>
  <r>
    <x v="0"/>
    <x v="1"/>
    <x v="5"/>
    <n v="2"/>
    <x v="8"/>
    <x v="32"/>
    <x v="0"/>
    <x v="3"/>
    <x v="2"/>
    <x v="2"/>
    <x v="2"/>
    <x v="2"/>
    <x v="3"/>
    <x v="4"/>
    <x v="0"/>
    <x v="2"/>
    <x v="2"/>
    <x v="3"/>
    <x v="1"/>
    <x v="2"/>
    <x v="1"/>
    <x v="0"/>
    <x v="2"/>
    <x v="0"/>
    <x v="4"/>
    <x v="0"/>
    <x v="2"/>
    <x v="1"/>
    <x v="1"/>
    <x v="1"/>
    <x v="0"/>
    <x v="0"/>
    <x v="0"/>
    <x v="0"/>
    <x v="0"/>
    <x v="0"/>
    <x v="3"/>
    <x v="1"/>
    <x v="4"/>
    <x v="1"/>
    <x v="1"/>
    <x v="1"/>
    <x v="1"/>
    <x v="0"/>
    <x v="0"/>
    <x v="0"/>
    <x v="1"/>
    <x v="0"/>
    <x v="0"/>
    <x v="0"/>
    <x v="12"/>
    <x v="17"/>
    <x v="13"/>
    <x v="2"/>
    <x v="3"/>
    <x v="2"/>
    <x v="8"/>
    <x v="2"/>
    <x v="6"/>
    <x v="0"/>
    <x v="0"/>
  </r>
  <r>
    <x v="0"/>
    <x v="1"/>
    <x v="5"/>
    <n v="2"/>
    <x v="8"/>
    <x v="32"/>
    <x v="1"/>
    <x v="2"/>
    <x v="3"/>
    <x v="1"/>
    <x v="3"/>
    <x v="1"/>
    <x v="4"/>
    <x v="2"/>
    <x v="3"/>
    <x v="2"/>
    <x v="2"/>
    <x v="2"/>
    <x v="1"/>
    <x v="3"/>
    <x v="1"/>
    <x v="2"/>
    <x v="2"/>
    <x v="0"/>
    <x v="1"/>
    <x v="1"/>
    <x v="1"/>
    <x v="0"/>
    <x v="0"/>
    <x v="2"/>
    <x v="2"/>
    <x v="2"/>
    <x v="3"/>
    <x v="1"/>
    <x v="3"/>
    <x v="3"/>
    <x v="1"/>
    <x v="1"/>
    <x v="4"/>
    <x v="2"/>
    <x v="2"/>
    <x v="2"/>
    <x v="1"/>
    <x v="0"/>
    <x v="1"/>
    <x v="2"/>
    <x v="0"/>
    <x v="0"/>
    <x v="0"/>
    <x v="0"/>
    <x v="4"/>
    <x v="48"/>
    <x v="14"/>
    <x v="4"/>
    <x v="2"/>
    <x v="2"/>
    <x v="1"/>
    <x v="1"/>
    <x v="15"/>
    <x v="9"/>
    <x v="1"/>
  </r>
  <r>
    <x v="0"/>
    <x v="1"/>
    <x v="5"/>
    <n v="2"/>
    <x v="8"/>
    <x v="32"/>
    <x v="1"/>
    <x v="3"/>
    <x v="2"/>
    <x v="1"/>
    <x v="3"/>
    <x v="2"/>
    <x v="3"/>
    <x v="0"/>
    <x v="0"/>
    <x v="2"/>
    <x v="2"/>
    <x v="2"/>
    <x v="1"/>
    <x v="3"/>
    <x v="0"/>
    <x v="0"/>
    <x v="0"/>
    <x v="4"/>
    <x v="4"/>
    <x v="0"/>
    <x v="0"/>
    <x v="4"/>
    <x v="1"/>
    <x v="1"/>
    <x v="0"/>
    <x v="0"/>
    <x v="0"/>
    <x v="0"/>
    <x v="0"/>
    <x v="0"/>
    <x v="0"/>
    <x v="1"/>
    <x v="4"/>
    <x v="2"/>
    <x v="2"/>
    <x v="1"/>
    <x v="1"/>
    <x v="0"/>
    <x v="0"/>
    <x v="0"/>
    <x v="1"/>
    <x v="0"/>
    <x v="0"/>
    <x v="0"/>
    <x v="14"/>
    <x v="6"/>
    <x v="2"/>
    <x v="4"/>
    <x v="0"/>
    <x v="5"/>
    <x v="8"/>
    <x v="6"/>
    <x v="6"/>
    <x v="0"/>
    <x v="0"/>
  </r>
  <r>
    <x v="0"/>
    <x v="1"/>
    <x v="5"/>
    <n v="2"/>
    <x v="8"/>
    <x v="32"/>
    <x v="1"/>
    <x v="3"/>
    <x v="2"/>
    <x v="0"/>
    <x v="2"/>
    <x v="2"/>
    <x v="2"/>
    <x v="4"/>
    <x v="2"/>
    <x v="2"/>
    <x v="2"/>
    <x v="3"/>
    <x v="1"/>
    <x v="0"/>
    <x v="0"/>
    <x v="0"/>
    <x v="0"/>
    <x v="4"/>
    <x v="0"/>
    <x v="3"/>
    <x v="0"/>
    <x v="4"/>
    <x v="1"/>
    <x v="1"/>
    <x v="2"/>
    <x v="3"/>
    <x v="3"/>
    <x v="3"/>
    <x v="0"/>
    <x v="1"/>
    <x v="0"/>
    <x v="1"/>
    <x v="4"/>
    <x v="2"/>
    <x v="2"/>
    <x v="1"/>
    <x v="1"/>
    <x v="0"/>
    <x v="1"/>
    <x v="0"/>
    <x v="0"/>
    <x v="0"/>
    <x v="0"/>
    <x v="0"/>
    <x v="16"/>
    <x v="13"/>
    <x v="14"/>
    <x v="3"/>
    <x v="0"/>
    <x v="5"/>
    <x v="3"/>
    <x v="6"/>
    <x v="12"/>
    <x v="11"/>
    <x v="5"/>
  </r>
  <r>
    <x v="0"/>
    <x v="1"/>
    <x v="5"/>
    <n v="2"/>
    <x v="8"/>
    <x v="32"/>
    <x v="1"/>
    <x v="2"/>
    <x v="3"/>
    <x v="2"/>
    <x v="3"/>
    <x v="3"/>
    <x v="2"/>
    <x v="2"/>
    <x v="1"/>
    <x v="2"/>
    <x v="3"/>
    <x v="2"/>
    <x v="4"/>
    <x v="3"/>
    <x v="1"/>
    <x v="1"/>
    <x v="4"/>
    <x v="0"/>
    <x v="0"/>
    <x v="3"/>
    <x v="1"/>
    <x v="5"/>
    <x v="1"/>
    <x v="1"/>
    <x v="1"/>
    <x v="1"/>
    <x v="3"/>
    <x v="3"/>
    <x v="0"/>
    <x v="0"/>
    <x v="0"/>
    <x v="1"/>
    <x v="4"/>
    <x v="1"/>
    <x v="4"/>
    <x v="4"/>
    <x v="1"/>
    <x v="2"/>
    <x v="1"/>
    <x v="1"/>
    <x v="4"/>
    <x v="0"/>
    <x v="0"/>
    <x v="0"/>
    <x v="3"/>
    <x v="28"/>
    <x v="18"/>
    <x v="1"/>
    <x v="1"/>
    <x v="3"/>
    <x v="3"/>
    <x v="9"/>
    <x v="1"/>
    <x v="11"/>
    <x v="0"/>
  </r>
  <r>
    <x v="0"/>
    <x v="1"/>
    <x v="5"/>
    <n v="2"/>
    <x v="3"/>
    <x v="33"/>
    <x v="0"/>
    <x v="2"/>
    <x v="3"/>
    <x v="2"/>
    <x v="3"/>
    <x v="1"/>
    <x v="2"/>
    <x v="4"/>
    <x v="3"/>
    <x v="2"/>
    <x v="3"/>
    <x v="3"/>
    <x v="2"/>
    <x v="4"/>
    <x v="2"/>
    <x v="3"/>
    <x v="3"/>
    <x v="3"/>
    <x v="2"/>
    <x v="2"/>
    <x v="3"/>
    <x v="3"/>
    <x v="2"/>
    <x v="3"/>
    <x v="3"/>
    <x v="4"/>
    <x v="2"/>
    <x v="2"/>
    <x v="2"/>
    <x v="2"/>
    <x v="2"/>
    <x v="1"/>
    <x v="3"/>
    <x v="0"/>
    <x v="0"/>
    <x v="0"/>
    <x v="1"/>
    <x v="4"/>
    <x v="2"/>
    <x v="3"/>
    <x v="4"/>
    <x v="0"/>
    <x v="0"/>
    <x v="0"/>
    <x v="3"/>
    <x v="40"/>
    <x v="18"/>
    <x v="5"/>
    <x v="5"/>
    <x v="4"/>
    <x v="2"/>
    <x v="4"/>
    <x v="5"/>
    <x v="4"/>
    <x v="2"/>
  </r>
  <r>
    <x v="0"/>
    <x v="1"/>
    <x v="5"/>
    <n v="2"/>
    <x v="3"/>
    <x v="33"/>
    <x v="1"/>
    <x v="3"/>
    <x v="2"/>
    <x v="1"/>
    <x v="3"/>
    <x v="1"/>
    <x v="2"/>
    <x v="0"/>
    <x v="2"/>
    <x v="2"/>
    <x v="0"/>
    <x v="3"/>
    <x v="4"/>
    <x v="2"/>
    <x v="0"/>
    <x v="0"/>
    <x v="2"/>
    <x v="0"/>
    <x v="2"/>
    <x v="2"/>
    <x v="0"/>
    <x v="0"/>
    <x v="1"/>
    <x v="1"/>
    <x v="0"/>
    <x v="0"/>
    <x v="3"/>
    <x v="5"/>
    <x v="3"/>
    <x v="2"/>
    <x v="0"/>
    <x v="1"/>
    <x v="1"/>
    <x v="1"/>
    <x v="0"/>
    <x v="2"/>
    <x v="1"/>
    <x v="1"/>
    <x v="0"/>
    <x v="1"/>
    <x v="2"/>
    <x v="0"/>
    <x v="0"/>
    <x v="0"/>
    <x v="14"/>
    <x v="38"/>
    <x v="16"/>
    <x v="8"/>
    <x v="0"/>
    <x v="2"/>
    <x v="2"/>
    <x v="0"/>
    <x v="6"/>
    <x v="14"/>
    <x v="4"/>
  </r>
  <r>
    <x v="0"/>
    <x v="1"/>
    <x v="5"/>
    <n v="2"/>
    <x v="3"/>
    <x v="33"/>
    <x v="1"/>
    <x v="3"/>
    <x v="2"/>
    <x v="2"/>
    <x v="3"/>
    <x v="2"/>
    <x v="3"/>
    <x v="4"/>
    <x v="2"/>
    <x v="2"/>
    <x v="2"/>
    <x v="3"/>
    <x v="1"/>
    <x v="3"/>
    <x v="3"/>
    <x v="1"/>
    <x v="2"/>
    <x v="0"/>
    <x v="0"/>
    <x v="3"/>
    <x v="0"/>
    <x v="0"/>
    <x v="3"/>
    <x v="2"/>
    <x v="2"/>
    <x v="3"/>
    <x v="3"/>
    <x v="1"/>
    <x v="0"/>
    <x v="3"/>
    <x v="0"/>
    <x v="1"/>
    <x v="4"/>
    <x v="1"/>
    <x v="3"/>
    <x v="4"/>
    <x v="1"/>
    <x v="1"/>
    <x v="0"/>
    <x v="1"/>
    <x v="2"/>
    <x v="0"/>
    <x v="0"/>
    <x v="0"/>
    <x v="12"/>
    <x v="15"/>
    <x v="14"/>
    <x v="4"/>
    <x v="6"/>
    <x v="2"/>
    <x v="3"/>
    <x v="0"/>
    <x v="34"/>
    <x v="9"/>
    <x v="6"/>
  </r>
  <r>
    <x v="0"/>
    <x v="1"/>
    <x v="5"/>
    <n v="2"/>
    <x v="3"/>
    <x v="33"/>
    <x v="0"/>
    <x v="3"/>
    <x v="0"/>
    <x v="0"/>
    <x v="0"/>
    <x v="0"/>
    <x v="3"/>
    <x v="0"/>
    <x v="2"/>
    <x v="0"/>
    <x v="0"/>
    <x v="3"/>
    <x v="0"/>
    <x v="3"/>
    <x v="0"/>
    <x v="0"/>
    <x v="0"/>
    <x v="0"/>
    <x v="4"/>
    <x v="0"/>
    <x v="1"/>
    <x v="4"/>
    <x v="0"/>
    <x v="1"/>
    <x v="0"/>
    <x v="0"/>
    <x v="0"/>
    <x v="3"/>
    <x v="0"/>
    <x v="3"/>
    <x v="3"/>
    <x v="1"/>
    <x v="1"/>
    <x v="1"/>
    <x v="2"/>
    <x v="1"/>
    <x v="1"/>
    <x v="1"/>
    <x v="0"/>
    <x v="1"/>
    <x v="2"/>
    <x v="0"/>
    <x v="0"/>
    <x v="0"/>
    <x v="11"/>
    <x v="5"/>
    <x v="6"/>
    <x v="3"/>
    <x v="0"/>
    <x v="0"/>
    <x v="8"/>
    <x v="0"/>
    <x v="17"/>
    <x v="8"/>
    <x v="6"/>
  </r>
  <r>
    <x v="0"/>
    <x v="1"/>
    <x v="5"/>
    <n v="2"/>
    <x v="3"/>
    <x v="33"/>
    <x v="1"/>
    <x v="3"/>
    <x v="2"/>
    <x v="3"/>
    <x v="2"/>
    <x v="2"/>
    <x v="3"/>
    <x v="4"/>
    <x v="3"/>
    <x v="2"/>
    <x v="2"/>
    <x v="3"/>
    <x v="1"/>
    <x v="3"/>
    <x v="1"/>
    <x v="2"/>
    <x v="2"/>
    <x v="0"/>
    <x v="0"/>
    <x v="1"/>
    <x v="0"/>
    <x v="4"/>
    <x v="3"/>
    <x v="2"/>
    <x v="2"/>
    <x v="3"/>
    <x v="1"/>
    <x v="1"/>
    <x v="0"/>
    <x v="3"/>
    <x v="0"/>
    <x v="1"/>
    <x v="2"/>
    <x v="1"/>
    <x v="3"/>
    <x v="2"/>
    <x v="1"/>
    <x v="1"/>
    <x v="0"/>
    <x v="0"/>
    <x v="0"/>
    <x v="0"/>
    <x v="0"/>
    <x v="0"/>
    <x v="9"/>
    <x v="17"/>
    <x v="15"/>
    <x v="4"/>
    <x v="2"/>
    <x v="2"/>
    <x v="6"/>
    <x v="6"/>
    <x v="34"/>
    <x v="1"/>
    <x v="6"/>
  </r>
  <r>
    <x v="0"/>
    <x v="1"/>
    <x v="5"/>
    <n v="2"/>
    <x v="3"/>
    <x v="33"/>
    <x v="1"/>
    <x v="3"/>
    <x v="2"/>
    <x v="2"/>
    <x v="3"/>
    <x v="2"/>
    <x v="2"/>
    <x v="4"/>
    <x v="2"/>
    <x v="3"/>
    <x v="2"/>
    <x v="2"/>
    <x v="4"/>
    <x v="2"/>
    <x v="0"/>
    <x v="0"/>
    <x v="2"/>
    <x v="0"/>
    <x v="1"/>
    <x v="3"/>
    <x v="1"/>
    <x v="0"/>
    <x v="1"/>
    <x v="1"/>
    <x v="2"/>
    <x v="0"/>
    <x v="3"/>
    <x v="1"/>
    <x v="0"/>
    <x v="1"/>
    <x v="0"/>
    <x v="1"/>
    <x v="0"/>
    <x v="3"/>
    <x v="4"/>
    <x v="3"/>
    <x v="1"/>
    <x v="1"/>
    <x v="1"/>
    <x v="0"/>
    <x v="0"/>
    <x v="0"/>
    <x v="0"/>
    <x v="0"/>
    <x v="12"/>
    <x v="10"/>
    <x v="14"/>
    <x v="8"/>
    <x v="0"/>
    <x v="2"/>
    <x v="6"/>
    <x v="1"/>
    <x v="2"/>
    <x v="9"/>
    <x v="5"/>
  </r>
  <r>
    <x v="0"/>
    <x v="1"/>
    <x v="5"/>
    <n v="2"/>
    <x v="3"/>
    <x v="33"/>
    <x v="1"/>
    <x v="2"/>
    <x v="3"/>
    <x v="1"/>
    <x v="3"/>
    <x v="4"/>
    <x v="2"/>
    <x v="3"/>
    <x v="2"/>
    <x v="2"/>
    <x v="3"/>
    <x v="2"/>
    <x v="3"/>
    <x v="2"/>
    <x v="3"/>
    <x v="2"/>
    <x v="2"/>
    <x v="0"/>
    <x v="1"/>
    <x v="1"/>
    <x v="0"/>
    <x v="4"/>
    <x v="1"/>
    <x v="1"/>
    <x v="2"/>
    <x v="3"/>
    <x v="2"/>
    <x v="2"/>
    <x v="3"/>
    <x v="2"/>
    <x v="0"/>
    <x v="1"/>
    <x v="2"/>
    <x v="1"/>
    <x v="3"/>
    <x v="2"/>
    <x v="1"/>
    <x v="1"/>
    <x v="1"/>
    <x v="2"/>
    <x v="2"/>
    <x v="0"/>
    <x v="0"/>
    <x v="0"/>
    <x v="4"/>
    <x v="42"/>
    <x v="5"/>
    <x v="7"/>
    <x v="8"/>
    <x v="2"/>
    <x v="1"/>
    <x v="6"/>
    <x v="12"/>
    <x v="4"/>
    <x v="4"/>
  </r>
  <r>
    <x v="0"/>
    <x v="1"/>
    <x v="5"/>
    <n v="2"/>
    <x v="3"/>
    <x v="33"/>
    <x v="0"/>
    <x v="2"/>
    <x v="3"/>
    <x v="3"/>
    <x v="3"/>
    <x v="3"/>
    <x v="2"/>
    <x v="0"/>
    <x v="1"/>
    <x v="3"/>
    <x v="4"/>
    <x v="4"/>
    <x v="3"/>
    <x v="3"/>
    <x v="3"/>
    <x v="4"/>
    <x v="2"/>
    <x v="0"/>
    <x v="1"/>
    <x v="1"/>
    <x v="1"/>
    <x v="2"/>
    <x v="0"/>
    <x v="0"/>
    <x v="2"/>
    <x v="3"/>
    <x v="3"/>
    <x v="5"/>
    <x v="4"/>
    <x v="2"/>
    <x v="1"/>
    <x v="1"/>
    <x v="2"/>
    <x v="3"/>
    <x v="3"/>
    <x v="0"/>
    <x v="1"/>
    <x v="2"/>
    <x v="1"/>
    <x v="2"/>
    <x v="4"/>
    <x v="0"/>
    <x v="0"/>
    <x v="0"/>
    <x v="8"/>
    <x v="60"/>
    <x v="33"/>
    <x v="2"/>
    <x v="13"/>
    <x v="2"/>
    <x v="1"/>
    <x v="3"/>
    <x v="34"/>
    <x v="14"/>
    <x v="8"/>
  </r>
  <r>
    <x v="0"/>
    <x v="1"/>
    <x v="5"/>
    <n v="2"/>
    <x v="3"/>
    <x v="33"/>
    <x v="1"/>
    <x v="3"/>
    <x v="2"/>
    <x v="1"/>
    <x v="3"/>
    <x v="2"/>
    <x v="2"/>
    <x v="4"/>
    <x v="2"/>
    <x v="2"/>
    <x v="2"/>
    <x v="2"/>
    <x v="3"/>
    <x v="3"/>
    <x v="0"/>
    <x v="0"/>
    <x v="2"/>
    <x v="0"/>
    <x v="0"/>
    <x v="3"/>
    <x v="0"/>
    <x v="4"/>
    <x v="0"/>
    <x v="2"/>
    <x v="0"/>
    <x v="0"/>
    <x v="3"/>
    <x v="5"/>
    <x v="0"/>
    <x v="2"/>
    <x v="0"/>
    <x v="1"/>
    <x v="1"/>
    <x v="1"/>
    <x v="2"/>
    <x v="2"/>
    <x v="1"/>
    <x v="0"/>
    <x v="1"/>
    <x v="1"/>
    <x v="2"/>
    <x v="0"/>
    <x v="0"/>
    <x v="0"/>
    <x v="14"/>
    <x v="10"/>
    <x v="13"/>
    <x v="2"/>
    <x v="0"/>
    <x v="2"/>
    <x v="3"/>
    <x v="6"/>
    <x v="24"/>
    <x v="14"/>
    <x v="0"/>
  </r>
  <r>
    <x v="0"/>
    <x v="1"/>
    <x v="5"/>
    <n v="2"/>
    <x v="3"/>
    <x v="33"/>
    <x v="1"/>
    <x v="3"/>
    <x v="2"/>
    <x v="2"/>
    <x v="3"/>
    <x v="1"/>
    <x v="4"/>
    <x v="4"/>
    <x v="2"/>
    <x v="3"/>
    <x v="3"/>
    <x v="1"/>
    <x v="2"/>
    <x v="3"/>
    <x v="4"/>
    <x v="0"/>
    <x v="3"/>
    <x v="3"/>
    <x v="1"/>
    <x v="2"/>
    <x v="1"/>
    <x v="0"/>
    <x v="1"/>
    <x v="2"/>
    <x v="2"/>
    <x v="3"/>
    <x v="3"/>
    <x v="1"/>
    <x v="0"/>
    <x v="3"/>
    <x v="1"/>
    <x v="1"/>
    <x v="4"/>
    <x v="3"/>
    <x v="3"/>
    <x v="2"/>
    <x v="1"/>
    <x v="1"/>
    <x v="1"/>
    <x v="1"/>
    <x v="3"/>
    <x v="0"/>
    <x v="0"/>
    <x v="0"/>
    <x v="12"/>
    <x v="4"/>
    <x v="10"/>
    <x v="4"/>
    <x v="15"/>
    <x v="4"/>
    <x v="1"/>
    <x v="1"/>
    <x v="4"/>
    <x v="9"/>
    <x v="6"/>
  </r>
  <r>
    <x v="0"/>
    <x v="1"/>
    <x v="5"/>
    <n v="2"/>
    <x v="3"/>
    <x v="33"/>
    <x v="0"/>
    <x v="2"/>
    <x v="4"/>
    <x v="3"/>
    <x v="3"/>
    <x v="2"/>
    <x v="4"/>
    <x v="4"/>
    <x v="3"/>
    <x v="3"/>
    <x v="4"/>
    <x v="4"/>
    <x v="4"/>
    <x v="1"/>
    <x v="1"/>
    <x v="2"/>
    <x v="2"/>
    <x v="0"/>
    <x v="1"/>
    <x v="4"/>
    <x v="4"/>
    <x v="2"/>
    <x v="0"/>
    <x v="2"/>
    <x v="2"/>
    <x v="3"/>
    <x v="4"/>
    <x v="4"/>
    <x v="0"/>
    <x v="0"/>
    <x v="0"/>
    <x v="1"/>
    <x v="4"/>
    <x v="2"/>
    <x v="4"/>
    <x v="3"/>
    <x v="1"/>
    <x v="1"/>
    <x v="1"/>
    <x v="0"/>
    <x v="1"/>
    <x v="0"/>
    <x v="0"/>
    <x v="0"/>
    <x v="8"/>
    <x v="3"/>
    <x v="9"/>
    <x v="9"/>
    <x v="2"/>
    <x v="2"/>
    <x v="7"/>
    <x v="9"/>
    <x v="10"/>
    <x v="12"/>
    <x v="0"/>
  </r>
  <r>
    <x v="0"/>
    <x v="1"/>
    <x v="5"/>
    <n v="2"/>
    <x v="3"/>
    <x v="33"/>
    <x v="0"/>
    <x v="3"/>
    <x v="2"/>
    <x v="0"/>
    <x v="3"/>
    <x v="1"/>
    <x v="5"/>
    <x v="4"/>
    <x v="2"/>
    <x v="2"/>
    <x v="3"/>
    <x v="3"/>
    <x v="1"/>
    <x v="3"/>
    <x v="0"/>
    <x v="4"/>
    <x v="2"/>
    <x v="0"/>
    <x v="1"/>
    <x v="2"/>
    <x v="0"/>
    <x v="4"/>
    <x v="1"/>
    <x v="1"/>
    <x v="0"/>
    <x v="0"/>
    <x v="3"/>
    <x v="1"/>
    <x v="0"/>
    <x v="0"/>
    <x v="0"/>
    <x v="1"/>
    <x v="2"/>
    <x v="3"/>
    <x v="2"/>
    <x v="2"/>
    <x v="1"/>
    <x v="1"/>
    <x v="0"/>
    <x v="0"/>
    <x v="0"/>
    <x v="0"/>
    <x v="0"/>
    <x v="0"/>
    <x v="16"/>
    <x v="48"/>
    <x v="3"/>
    <x v="4"/>
    <x v="9"/>
    <x v="2"/>
    <x v="1"/>
    <x v="6"/>
    <x v="6"/>
    <x v="9"/>
    <x v="0"/>
  </r>
  <r>
    <x v="0"/>
    <x v="1"/>
    <x v="5"/>
    <n v="2"/>
    <x v="3"/>
    <x v="33"/>
    <x v="1"/>
    <x v="3"/>
    <x v="2"/>
    <x v="2"/>
    <x v="3"/>
    <x v="1"/>
    <x v="2"/>
    <x v="0"/>
    <x v="2"/>
    <x v="2"/>
    <x v="3"/>
    <x v="3"/>
    <x v="3"/>
    <x v="2"/>
    <x v="1"/>
    <x v="3"/>
    <x v="2"/>
    <x v="0"/>
    <x v="1"/>
    <x v="3"/>
    <x v="4"/>
    <x v="2"/>
    <x v="1"/>
    <x v="1"/>
    <x v="1"/>
    <x v="2"/>
    <x v="3"/>
    <x v="5"/>
    <x v="1"/>
    <x v="0"/>
    <x v="1"/>
    <x v="1"/>
    <x v="4"/>
    <x v="1"/>
    <x v="2"/>
    <x v="2"/>
    <x v="1"/>
    <x v="1"/>
    <x v="1"/>
    <x v="1"/>
    <x v="3"/>
    <x v="0"/>
    <x v="0"/>
    <x v="0"/>
    <x v="12"/>
    <x v="38"/>
    <x v="3"/>
    <x v="7"/>
    <x v="21"/>
    <x v="2"/>
    <x v="6"/>
    <x v="9"/>
    <x v="3"/>
    <x v="14"/>
    <x v="6"/>
  </r>
  <r>
    <x v="0"/>
    <x v="1"/>
    <x v="5"/>
    <n v="2"/>
    <x v="3"/>
    <x v="33"/>
    <x v="2"/>
    <x v="2"/>
    <x v="3"/>
    <x v="3"/>
    <x v="3"/>
    <x v="1"/>
    <x v="2"/>
    <x v="4"/>
    <x v="1"/>
    <x v="2"/>
    <x v="3"/>
    <x v="3"/>
    <x v="3"/>
    <x v="1"/>
    <x v="3"/>
    <x v="1"/>
    <x v="2"/>
    <x v="1"/>
    <x v="3"/>
    <x v="1"/>
    <x v="1"/>
    <x v="2"/>
    <x v="3"/>
    <x v="0"/>
    <x v="1"/>
    <x v="3"/>
    <x v="1"/>
    <x v="5"/>
    <x v="1"/>
    <x v="1"/>
    <x v="0"/>
    <x v="1"/>
    <x v="1"/>
    <x v="2"/>
    <x v="3"/>
    <x v="1"/>
    <x v="1"/>
    <x v="1"/>
    <x v="1"/>
    <x v="2"/>
    <x v="2"/>
    <x v="0"/>
    <x v="0"/>
    <x v="0"/>
    <x v="8"/>
    <x v="40"/>
    <x v="10"/>
    <x v="8"/>
    <x v="6"/>
    <x v="6"/>
    <x v="7"/>
    <x v="3"/>
    <x v="43"/>
    <x v="13"/>
    <x v="1"/>
  </r>
  <r>
    <x v="0"/>
    <x v="1"/>
    <x v="5"/>
    <n v="2"/>
    <x v="3"/>
    <x v="33"/>
    <x v="1"/>
    <x v="2"/>
    <x v="3"/>
    <x v="3"/>
    <x v="3"/>
    <x v="2"/>
    <x v="2"/>
    <x v="4"/>
    <x v="2"/>
    <x v="2"/>
    <x v="2"/>
    <x v="2"/>
    <x v="1"/>
    <x v="0"/>
    <x v="0"/>
    <x v="2"/>
    <x v="2"/>
    <x v="0"/>
    <x v="1"/>
    <x v="3"/>
    <x v="0"/>
    <x v="0"/>
    <x v="0"/>
    <x v="1"/>
    <x v="2"/>
    <x v="2"/>
    <x v="3"/>
    <x v="1"/>
    <x v="0"/>
    <x v="3"/>
    <x v="0"/>
    <x v="1"/>
    <x v="2"/>
    <x v="1"/>
    <x v="2"/>
    <x v="2"/>
    <x v="1"/>
    <x v="1"/>
    <x v="0"/>
    <x v="1"/>
    <x v="2"/>
    <x v="0"/>
    <x v="0"/>
    <x v="0"/>
    <x v="8"/>
    <x v="10"/>
    <x v="13"/>
    <x v="3"/>
    <x v="11"/>
    <x v="2"/>
    <x v="6"/>
    <x v="0"/>
    <x v="35"/>
    <x v="9"/>
    <x v="6"/>
  </r>
  <r>
    <x v="0"/>
    <x v="1"/>
    <x v="5"/>
    <n v="2"/>
    <x v="3"/>
    <x v="33"/>
    <x v="2"/>
    <x v="2"/>
    <x v="2"/>
    <x v="2"/>
    <x v="2"/>
    <x v="2"/>
    <x v="5"/>
    <x v="0"/>
    <x v="3"/>
    <x v="3"/>
    <x v="4"/>
    <x v="4"/>
    <x v="4"/>
    <x v="3"/>
    <x v="0"/>
    <x v="0"/>
    <x v="2"/>
    <x v="0"/>
    <x v="3"/>
    <x v="3"/>
    <x v="0"/>
    <x v="0"/>
    <x v="0"/>
    <x v="1"/>
    <x v="0"/>
    <x v="0"/>
    <x v="0"/>
    <x v="0"/>
    <x v="3"/>
    <x v="2"/>
    <x v="0"/>
    <x v="2"/>
    <x v="0"/>
    <x v="0"/>
    <x v="0"/>
    <x v="0"/>
    <x v="1"/>
    <x v="0"/>
    <x v="1"/>
    <x v="1"/>
    <x v="4"/>
    <x v="0"/>
    <x v="0"/>
    <x v="0"/>
    <x v="9"/>
    <x v="2"/>
    <x v="9"/>
    <x v="1"/>
    <x v="0"/>
    <x v="2"/>
    <x v="9"/>
    <x v="0"/>
    <x v="17"/>
    <x v="0"/>
    <x v="4"/>
  </r>
  <r>
    <x v="0"/>
    <x v="1"/>
    <x v="5"/>
    <n v="2"/>
    <x v="3"/>
    <x v="33"/>
    <x v="1"/>
    <x v="3"/>
    <x v="2"/>
    <x v="3"/>
    <x v="3"/>
    <x v="2"/>
    <x v="2"/>
    <x v="4"/>
    <x v="2"/>
    <x v="2"/>
    <x v="4"/>
    <x v="2"/>
    <x v="3"/>
    <x v="2"/>
    <x v="0"/>
    <x v="1"/>
    <x v="0"/>
    <x v="4"/>
    <x v="1"/>
    <x v="1"/>
    <x v="0"/>
    <x v="4"/>
    <x v="1"/>
    <x v="1"/>
    <x v="0"/>
    <x v="3"/>
    <x v="3"/>
    <x v="1"/>
    <x v="3"/>
    <x v="1"/>
    <x v="0"/>
    <x v="1"/>
    <x v="2"/>
    <x v="1"/>
    <x v="1"/>
    <x v="2"/>
    <x v="1"/>
    <x v="1"/>
    <x v="1"/>
    <x v="0"/>
    <x v="2"/>
    <x v="0"/>
    <x v="0"/>
    <x v="0"/>
    <x v="9"/>
    <x v="10"/>
    <x v="40"/>
    <x v="7"/>
    <x v="4"/>
    <x v="5"/>
    <x v="1"/>
    <x v="6"/>
    <x v="2"/>
    <x v="9"/>
    <x v="4"/>
  </r>
  <r>
    <x v="0"/>
    <x v="1"/>
    <x v="5"/>
    <n v="2"/>
    <x v="3"/>
    <x v="33"/>
    <x v="0"/>
    <x v="2"/>
    <x v="2"/>
    <x v="2"/>
    <x v="2"/>
    <x v="1"/>
    <x v="2"/>
    <x v="4"/>
    <x v="0"/>
    <x v="2"/>
    <x v="2"/>
    <x v="3"/>
    <x v="1"/>
    <x v="2"/>
    <x v="0"/>
    <x v="2"/>
    <x v="2"/>
    <x v="3"/>
    <x v="0"/>
    <x v="3"/>
    <x v="0"/>
    <x v="1"/>
    <x v="1"/>
    <x v="1"/>
    <x v="0"/>
    <x v="3"/>
    <x v="1"/>
    <x v="2"/>
    <x v="1"/>
    <x v="3"/>
    <x v="1"/>
    <x v="1"/>
    <x v="1"/>
    <x v="4"/>
    <x v="2"/>
    <x v="1"/>
    <x v="1"/>
    <x v="0"/>
    <x v="0"/>
    <x v="0"/>
    <x v="4"/>
    <x v="0"/>
    <x v="0"/>
    <x v="0"/>
    <x v="9"/>
    <x v="10"/>
    <x v="13"/>
    <x v="2"/>
    <x v="11"/>
    <x v="2"/>
    <x v="3"/>
    <x v="5"/>
    <x v="2"/>
    <x v="2"/>
    <x v="3"/>
  </r>
  <r>
    <x v="0"/>
    <x v="1"/>
    <x v="5"/>
    <n v="2"/>
    <x v="3"/>
    <x v="33"/>
    <x v="1"/>
    <x v="0"/>
    <x v="0"/>
    <x v="2"/>
    <x v="3"/>
    <x v="1"/>
    <x v="2"/>
    <x v="0"/>
    <x v="2"/>
    <x v="2"/>
    <x v="2"/>
    <x v="3"/>
    <x v="1"/>
    <x v="0"/>
    <x v="1"/>
    <x v="2"/>
    <x v="2"/>
    <x v="4"/>
    <x v="1"/>
    <x v="2"/>
    <x v="0"/>
    <x v="0"/>
    <x v="1"/>
    <x v="1"/>
    <x v="0"/>
    <x v="3"/>
    <x v="3"/>
    <x v="1"/>
    <x v="1"/>
    <x v="2"/>
    <x v="0"/>
    <x v="1"/>
    <x v="2"/>
    <x v="4"/>
    <x v="3"/>
    <x v="4"/>
    <x v="1"/>
    <x v="1"/>
    <x v="0"/>
    <x v="2"/>
    <x v="1"/>
    <x v="0"/>
    <x v="0"/>
    <x v="0"/>
    <x v="11"/>
    <x v="38"/>
    <x v="14"/>
    <x v="3"/>
    <x v="2"/>
    <x v="0"/>
    <x v="1"/>
    <x v="0"/>
    <x v="2"/>
    <x v="9"/>
    <x v="3"/>
  </r>
  <r>
    <x v="0"/>
    <x v="1"/>
    <x v="5"/>
    <n v="2"/>
    <x v="3"/>
    <x v="33"/>
    <x v="1"/>
    <x v="3"/>
    <x v="2"/>
    <x v="2"/>
    <x v="3"/>
    <x v="1"/>
    <x v="4"/>
    <x v="4"/>
    <x v="2"/>
    <x v="2"/>
    <x v="3"/>
    <x v="2"/>
    <x v="3"/>
    <x v="3"/>
    <x v="0"/>
    <x v="0"/>
    <x v="2"/>
    <x v="0"/>
    <x v="1"/>
    <x v="3"/>
    <x v="0"/>
    <x v="0"/>
    <x v="3"/>
    <x v="2"/>
    <x v="2"/>
    <x v="0"/>
    <x v="2"/>
    <x v="2"/>
    <x v="1"/>
    <x v="2"/>
    <x v="0"/>
    <x v="1"/>
    <x v="1"/>
    <x v="2"/>
    <x v="3"/>
    <x v="4"/>
    <x v="1"/>
    <x v="3"/>
    <x v="1"/>
    <x v="0"/>
    <x v="2"/>
    <x v="0"/>
    <x v="0"/>
    <x v="0"/>
    <x v="12"/>
    <x v="4"/>
    <x v="5"/>
    <x v="2"/>
    <x v="0"/>
    <x v="2"/>
    <x v="6"/>
    <x v="0"/>
    <x v="33"/>
    <x v="4"/>
    <x v="3"/>
  </r>
  <r>
    <x v="0"/>
    <x v="1"/>
    <x v="5"/>
    <n v="2"/>
    <x v="3"/>
    <x v="33"/>
    <x v="1"/>
    <x v="3"/>
    <x v="2"/>
    <x v="3"/>
    <x v="2"/>
    <x v="1"/>
    <x v="4"/>
    <x v="4"/>
    <x v="2"/>
    <x v="3"/>
    <x v="2"/>
    <x v="3"/>
    <x v="3"/>
    <x v="3"/>
    <x v="1"/>
    <x v="0"/>
    <x v="2"/>
    <x v="4"/>
    <x v="1"/>
    <x v="1"/>
    <x v="0"/>
    <x v="4"/>
    <x v="0"/>
    <x v="2"/>
    <x v="0"/>
    <x v="0"/>
    <x v="1"/>
    <x v="2"/>
    <x v="0"/>
    <x v="2"/>
    <x v="0"/>
    <x v="1"/>
    <x v="2"/>
    <x v="1"/>
    <x v="3"/>
    <x v="2"/>
    <x v="1"/>
    <x v="1"/>
    <x v="0"/>
    <x v="0"/>
    <x v="1"/>
    <x v="0"/>
    <x v="0"/>
    <x v="0"/>
    <x v="9"/>
    <x v="3"/>
    <x v="15"/>
    <x v="2"/>
    <x v="3"/>
    <x v="0"/>
    <x v="1"/>
    <x v="6"/>
    <x v="24"/>
    <x v="2"/>
    <x v="0"/>
  </r>
  <r>
    <x v="0"/>
    <x v="1"/>
    <x v="6"/>
    <n v="2"/>
    <x v="12"/>
    <x v="21"/>
    <x v="0"/>
    <x v="4"/>
    <x v="1"/>
    <x v="0"/>
    <x v="2"/>
    <x v="2"/>
    <x v="0"/>
    <x v="4"/>
    <x v="2"/>
    <x v="3"/>
    <x v="3"/>
    <x v="0"/>
    <x v="3"/>
    <x v="2"/>
    <x v="3"/>
    <x v="0"/>
    <x v="2"/>
    <x v="1"/>
    <x v="1"/>
    <x v="1"/>
    <x v="1"/>
    <x v="1"/>
    <x v="3"/>
    <x v="0"/>
    <x v="1"/>
    <x v="3"/>
    <x v="1"/>
    <x v="1"/>
    <x v="4"/>
    <x v="4"/>
    <x v="4"/>
    <x v="1"/>
    <x v="1"/>
    <x v="2"/>
    <x v="3"/>
    <x v="3"/>
    <x v="1"/>
    <x v="0"/>
    <x v="1"/>
    <x v="0"/>
    <x v="1"/>
    <x v="0"/>
    <x v="0"/>
    <x v="0"/>
    <x v="5"/>
    <x v="19"/>
    <x v="5"/>
    <x v="7"/>
    <x v="16"/>
    <x v="6"/>
    <x v="1"/>
    <x v="6"/>
    <x v="43"/>
    <x v="1"/>
    <x v="8"/>
  </r>
  <r>
    <x v="0"/>
    <x v="1"/>
    <x v="5"/>
    <n v="2"/>
    <x v="3"/>
    <x v="33"/>
    <x v="1"/>
    <x v="3"/>
    <x v="2"/>
    <x v="3"/>
    <x v="3"/>
    <x v="3"/>
    <x v="4"/>
    <x v="3"/>
    <x v="2"/>
    <x v="2"/>
    <x v="2"/>
    <x v="2"/>
    <x v="4"/>
    <x v="2"/>
    <x v="1"/>
    <x v="1"/>
    <x v="1"/>
    <x v="1"/>
    <x v="1"/>
    <x v="1"/>
    <x v="1"/>
    <x v="2"/>
    <x v="3"/>
    <x v="5"/>
    <x v="3"/>
    <x v="1"/>
    <x v="2"/>
    <x v="2"/>
    <x v="3"/>
    <x v="4"/>
    <x v="1"/>
    <x v="1"/>
    <x v="2"/>
    <x v="2"/>
    <x v="4"/>
    <x v="3"/>
    <x v="1"/>
    <x v="2"/>
    <x v="1"/>
    <x v="2"/>
    <x v="3"/>
    <x v="0"/>
    <x v="0"/>
    <x v="0"/>
    <x v="9"/>
    <x v="56"/>
    <x v="13"/>
    <x v="8"/>
    <x v="1"/>
    <x v="1"/>
    <x v="1"/>
    <x v="3"/>
    <x v="47"/>
    <x v="4"/>
    <x v="9"/>
  </r>
  <r>
    <x v="0"/>
    <x v="1"/>
    <x v="5"/>
    <n v="2"/>
    <x v="3"/>
    <x v="33"/>
    <x v="0"/>
    <x v="3"/>
    <x v="0"/>
    <x v="2"/>
    <x v="3"/>
    <x v="2"/>
    <x v="3"/>
    <x v="4"/>
    <x v="2"/>
    <x v="2"/>
    <x v="2"/>
    <x v="1"/>
    <x v="0"/>
    <x v="2"/>
    <x v="1"/>
    <x v="2"/>
    <x v="0"/>
    <x v="2"/>
    <x v="0"/>
    <x v="3"/>
    <x v="1"/>
    <x v="2"/>
    <x v="0"/>
    <x v="3"/>
    <x v="0"/>
    <x v="0"/>
    <x v="0"/>
    <x v="3"/>
    <x v="0"/>
    <x v="0"/>
    <x v="0"/>
    <x v="1"/>
    <x v="0"/>
    <x v="4"/>
    <x v="1"/>
    <x v="1"/>
    <x v="1"/>
    <x v="1"/>
    <x v="0"/>
    <x v="2"/>
    <x v="0"/>
    <x v="0"/>
    <x v="0"/>
    <x v="0"/>
    <x v="2"/>
    <x v="15"/>
    <x v="15"/>
    <x v="6"/>
    <x v="2"/>
    <x v="6"/>
    <x v="3"/>
    <x v="3"/>
    <x v="50"/>
    <x v="8"/>
    <x v="0"/>
  </r>
  <r>
    <x v="0"/>
    <x v="1"/>
    <x v="5"/>
    <n v="2"/>
    <x v="3"/>
    <x v="34"/>
    <x v="3"/>
    <x v="2"/>
    <x v="2"/>
    <x v="4"/>
    <x v="2"/>
    <x v="1"/>
    <x v="3"/>
    <x v="4"/>
    <x v="0"/>
    <x v="0"/>
    <x v="0"/>
    <x v="2"/>
    <x v="4"/>
    <x v="0"/>
    <x v="1"/>
    <x v="0"/>
    <x v="2"/>
    <x v="1"/>
    <x v="3"/>
    <x v="3"/>
    <x v="2"/>
    <x v="4"/>
    <x v="5"/>
    <x v="1"/>
    <x v="1"/>
    <x v="3"/>
    <x v="1"/>
    <x v="1"/>
    <x v="0"/>
    <x v="0"/>
    <x v="0"/>
    <x v="1"/>
    <x v="0"/>
    <x v="0"/>
    <x v="0"/>
    <x v="0"/>
    <x v="1"/>
    <x v="0"/>
    <x v="0"/>
    <x v="0"/>
    <x v="0"/>
    <x v="0"/>
    <x v="0"/>
    <x v="0"/>
    <x v="18"/>
    <x v="15"/>
    <x v="20"/>
    <x v="2"/>
    <x v="3"/>
    <x v="6"/>
    <x v="9"/>
    <x v="5"/>
    <x v="37"/>
    <x v="1"/>
    <x v="0"/>
  </r>
  <r>
    <x v="0"/>
    <x v="1"/>
    <x v="5"/>
    <n v="2"/>
    <x v="3"/>
    <x v="34"/>
    <x v="0"/>
    <x v="2"/>
    <x v="3"/>
    <x v="4"/>
    <x v="3"/>
    <x v="2"/>
    <x v="3"/>
    <x v="3"/>
    <x v="0"/>
    <x v="2"/>
    <x v="2"/>
    <x v="0"/>
    <x v="4"/>
    <x v="1"/>
    <x v="1"/>
    <x v="0"/>
    <x v="1"/>
    <x v="1"/>
    <x v="1"/>
    <x v="1"/>
    <x v="2"/>
    <x v="1"/>
    <x v="1"/>
    <x v="1"/>
    <x v="2"/>
    <x v="0"/>
    <x v="1"/>
    <x v="5"/>
    <x v="1"/>
    <x v="3"/>
    <x v="1"/>
    <x v="1"/>
    <x v="1"/>
    <x v="4"/>
    <x v="4"/>
    <x v="1"/>
    <x v="1"/>
    <x v="2"/>
    <x v="0"/>
    <x v="0"/>
    <x v="0"/>
    <x v="0"/>
    <x v="0"/>
    <x v="0"/>
    <x v="8"/>
    <x v="3"/>
    <x v="22"/>
    <x v="9"/>
    <x v="3"/>
    <x v="1"/>
    <x v="1"/>
    <x v="2"/>
    <x v="2"/>
    <x v="13"/>
    <x v="3"/>
  </r>
  <r>
    <x v="0"/>
    <x v="1"/>
    <x v="5"/>
    <n v="2"/>
    <x v="3"/>
    <x v="14"/>
    <x v="0"/>
    <x v="4"/>
    <x v="3"/>
    <x v="1"/>
    <x v="3"/>
    <x v="3"/>
    <x v="4"/>
    <x v="4"/>
    <x v="1"/>
    <x v="3"/>
    <x v="3"/>
    <x v="1"/>
    <x v="1"/>
    <x v="4"/>
    <x v="0"/>
    <x v="0"/>
    <x v="1"/>
    <x v="2"/>
    <x v="0"/>
    <x v="2"/>
    <x v="2"/>
    <x v="0"/>
    <x v="3"/>
    <x v="2"/>
    <x v="1"/>
    <x v="3"/>
    <x v="4"/>
    <x v="1"/>
    <x v="4"/>
    <x v="3"/>
    <x v="1"/>
    <x v="1"/>
    <x v="2"/>
    <x v="1"/>
    <x v="1"/>
    <x v="3"/>
    <x v="1"/>
    <x v="3"/>
    <x v="1"/>
    <x v="1"/>
    <x v="4"/>
    <x v="0"/>
    <x v="0"/>
    <x v="0"/>
    <x v="15"/>
    <x v="28"/>
    <x v="24"/>
    <x v="4"/>
    <x v="0"/>
    <x v="8"/>
    <x v="3"/>
    <x v="6"/>
    <x v="37"/>
    <x v="18"/>
    <x v="7"/>
  </r>
  <r>
    <x v="0"/>
    <x v="1"/>
    <x v="5"/>
    <n v="2"/>
    <x v="3"/>
    <x v="34"/>
    <x v="1"/>
    <x v="2"/>
    <x v="2"/>
    <x v="1"/>
    <x v="2"/>
    <x v="2"/>
    <x v="2"/>
    <x v="4"/>
    <x v="2"/>
    <x v="0"/>
    <x v="2"/>
    <x v="1"/>
    <x v="3"/>
    <x v="0"/>
    <x v="1"/>
    <x v="2"/>
    <x v="2"/>
    <x v="0"/>
    <x v="1"/>
    <x v="3"/>
    <x v="0"/>
    <x v="0"/>
    <x v="1"/>
    <x v="1"/>
    <x v="0"/>
    <x v="0"/>
    <x v="0"/>
    <x v="1"/>
    <x v="1"/>
    <x v="3"/>
    <x v="0"/>
    <x v="1"/>
    <x v="3"/>
    <x v="4"/>
    <x v="1"/>
    <x v="1"/>
    <x v="1"/>
    <x v="1"/>
    <x v="1"/>
    <x v="1"/>
    <x v="1"/>
    <x v="0"/>
    <x v="0"/>
    <x v="0"/>
    <x v="5"/>
    <x v="13"/>
    <x v="14"/>
    <x v="6"/>
    <x v="2"/>
    <x v="2"/>
    <x v="6"/>
    <x v="0"/>
    <x v="6"/>
    <x v="7"/>
    <x v="3"/>
  </r>
  <r>
    <x v="0"/>
    <x v="1"/>
    <x v="5"/>
    <n v="2"/>
    <x v="3"/>
    <x v="14"/>
    <x v="1"/>
    <x v="3"/>
    <x v="3"/>
    <x v="1"/>
    <x v="3"/>
    <x v="3"/>
    <x v="2"/>
    <x v="3"/>
    <x v="5"/>
    <x v="1"/>
    <x v="3"/>
    <x v="2"/>
    <x v="4"/>
    <x v="2"/>
    <x v="3"/>
    <x v="2"/>
    <x v="1"/>
    <x v="2"/>
    <x v="1"/>
    <x v="1"/>
    <x v="0"/>
    <x v="4"/>
    <x v="5"/>
    <x v="0"/>
    <x v="1"/>
    <x v="1"/>
    <x v="1"/>
    <x v="4"/>
    <x v="4"/>
    <x v="4"/>
    <x v="1"/>
    <x v="1"/>
    <x v="3"/>
    <x v="4"/>
    <x v="1"/>
    <x v="3"/>
    <x v="1"/>
    <x v="1"/>
    <x v="1"/>
    <x v="2"/>
    <x v="3"/>
    <x v="0"/>
    <x v="0"/>
    <x v="0"/>
    <x v="5"/>
    <x v="37"/>
    <x v="32"/>
    <x v="8"/>
    <x v="8"/>
    <x v="8"/>
    <x v="1"/>
    <x v="6"/>
    <x v="51"/>
    <x v="6"/>
    <x v="8"/>
  </r>
  <r>
    <x v="0"/>
    <x v="1"/>
    <x v="5"/>
    <n v="2"/>
    <x v="3"/>
    <x v="34"/>
    <x v="0"/>
    <x v="2"/>
    <x v="3"/>
    <x v="2"/>
    <x v="3"/>
    <x v="3"/>
    <x v="3"/>
    <x v="0"/>
    <x v="2"/>
    <x v="2"/>
    <x v="0"/>
    <x v="3"/>
    <x v="1"/>
    <x v="3"/>
    <x v="0"/>
    <x v="0"/>
    <x v="2"/>
    <x v="1"/>
    <x v="1"/>
    <x v="4"/>
    <x v="2"/>
    <x v="4"/>
    <x v="1"/>
    <x v="1"/>
    <x v="2"/>
    <x v="1"/>
    <x v="1"/>
    <x v="5"/>
    <x v="3"/>
    <x v="2"/>
    <x v="1"/>
    <x v="1"/>
    <x v="2"/>
    <x v="2"/>
    <x v="4"/>
    <x v="0"/>
    <x v="1"/>
    <x v="1"/>
    <x v="0"/>
    <x v="0"/>
    <x v="2"/>
    <x v="0"/>
    <x v="0"/>
    <x v="0"/>
    <x v="3"/>
    <x v="61"/>
    <x v="16"/>
    <x v="4"/>
    <x v="0"/>
    <x v="6"/>
    <x v="7"/>
    <x v="5"/>
    <x v="20"/>
    <x v="13"/>
    <x v="4"/>
  </r>
  <r>
    <x v="0"/>
    <x v="1"/>
    <x v="5"/>
    <n v="2"/>
    <x v="3"/>
    <x v="34"/>
    <x v="1"/>
    <x v="3"/>
    <x v="2"/>
    <x v="3"/>
    <x v="2"/>
    <x v="1"/>
    <x v="2"/>
    <x v="4"/>
    <x v="2"/>
    <x v="0"/>
    <x v="2"/>
    <x v="3"/>
    <x v="4"/>
    <x v="3"/>
    <x v="1"/>
    <x v="2"/>
    <x v="2"/>
    <x v="0"/>
    <x v="2"/>
    <x v="3"/>
    <x v="0"/>
    <x v="4"/>
    <x v="3"/>
    <x v="2"/>
    <x v="2"/>
    <x v="2"/>
    <x v="1"/>
    <x v="5"/>
    <x v="1"/>
    <x v="3"/>
    <x v="0"/>
    <x v="1"/>
    <x v="1"/>
    <x v="2"/>
    <x v="3"/>
    <x v="2"/>
    <x v="1"/>
    <x v="3"/>
    <x v="0"/>
    <x v="1"/>
    <x v="2"/>
    <x v="0"/>
    <x v="0"/>
    <x v="0"/>
    <x v="9"/>
    <x v="10"/>
    <x v="13"/>
    <x v="1"/>
    <x v="2"/>
    <x v="2"/>
    <x v="3"/>
    <x v="6"/>
    <x v="37"/>
    <x v="13"/>
    <x v="3"/>
  </r>
  <r>
    <x v="0"/>
    <x v="1"/>
    <x v="5"/>
    <n v="2"/>
    <x v="3"/>
    <x v="34"/>
    <x v="1"/>
    <x v="4"/>
    <x v="3"/>
    <x v="3"/>
    <x v="2"/>
    <x v="2"/>
    <x v="3"/>
    <x v="4"/>
    <x v="2"/>
    <x v="0"/>
    <x v="2"/>
    <x v="2"/>
    <x v="3"/>
    <x v="2"/>
    <x v="4"/>
    <x v="1"/>
    <x v="2"/>
    <x v="2"/>
    <x v="0"/>
    <x v="3"/>
    <x v="2"/>
    <x v="0"/>
    <x v="5"/>
    <x v="1"/>
    <x v="1"/>
    <x v="1"/>
    <x v="1"/>
    <x v="5"/>
    <x v="1"/>
    <x v="0"/>
    <x v="3"/>
    <x v="1"/>
    <x v="1"/>
    <x v="4"/>
    <x v="3"/>
    <x v="1"/>
    <x v="1"/>
    <x v="1"/>
    <x v="0"/>
    <x v="2"/>
    <x v="2"/>
    <x v="0"/>
    <x v="0"/>
    <x v="0"/>
    <x v="4"/>
    <x v="17"/>
    <x v="2"/>
    <x v="7"/>
    <x v="18"/>
    <x v="3"/>
    <x v="3"/>
    <x v="6"/>
    <x v="52"/>
    <x v="13"/>
    <x v="6"/>
  </r>
  <r>
    <x v="0"/>
    <x v="1"/>
    <x v="5"/>
    <n v="2"/>
    <x v="3"/>
    <x v="34"/>
    <x v="1"/>
    <x v="2"/>
    <x v="3"/>
    <x v="1"/>
    <x v="3"/>
    <x v="1"/>
    <x v="5"/>
    <x v="4"/>
    <x v="2"/>
    <x v="2"/>
    <x v="2"/>
    <x v="4"/>
    <x v="4"/>
    <x v="3"/>
    <x v="1"/>
    <x v="0"/>
    <x v="1"/>
    <x v="0"/>
    <x v="3"/>
    <x v="1"/>
    <x v="0"/>
    <x v="4"/>
    <x v="0"/>
    <x v="0"/>
    <x v="2"/>
    <x v="3"/>
    <x v="3"/>
    <x v="1"/>
    <x v="1"/>
    <x v="2"/>
    <x v="0"/>
    <x v="1"/>
    <x v="1"/>
    <x v="1"/>
    <x v="3"/>
    <x v="4"/>
    <x v="1"/>
    <x v="1"/>
    <x v="1"/>
    <x v="1"/>
    <x v="1"/>
    <x v="0"/>
    <x v="0"/>
    <x v="0"/>
    <x v="4"/>
    <x v="48"/>
    <x v="7"/>
    <x v="1"/>
    <x v="3"/>
    <x v="6"/>
    <x v="7"/>
    <x v="6"/>
    <x v="34"/>
    <x v="9"/>
    <x v="3"/>
  </r>
  <r>
    <x v="0"/>
    <x v="1"/>
    <x v="5"/>
    <n v="2"/>
    <x v="3"/>
    <x v="34"/>
    <x v="1"/>
    <x v="0"/>
    <x v="0"/>
    <x v="2"/>
    <x v="2"/>
    <x v="2"/>
    <x v="2"/>
    <x v="4"/>
    <x v="2"/>
    <x v="2"/>
    <x v="3"/>
    <x v="2"/>
    <x v="3"/>
    <x v="2"/>
    <x v="0"/>
    <x v="0"/>
    <x v="2"/>
    <x v="0"/>
    <x v="1"/>
    <x v="3"/>
    <x v="0"/>
    <x v="1"/>
    <x v="1"/>
    <x v="1"/>
    <x v="0"/>
    <x v="0"/>
    <x v="3"/>
    <x v="5"/>
    <x v="1"/>
    <x v="3"/>
    <x v="3"/>
    <x v="1"/>
    <x v="1"/>
    <x v="1"/>
    <x v="2"/>
    <x v="2"/>
    <x v="1"/>
    <x v="0"/>
    <x v="0"/>
    <x v="0"/>
    <x v="2"/>
    <x v="0"/>
    <x v="0"/>
    <x v="0"/>
    <x v="11"/>
    <x v="13"/>
    <x v="5"/>
    <x v="7"/>
    <x v="0"/>
    <x v="2"/>
    <x v="6"/>
    <x v="5"/>
    <x v="6"/>
    <x v="14"/>
    <x v="3"/>
  </r>
  <r>
    <x v="0"/>
    <x v="1"/>
    <x v="5"/>
    <n v="2"/>
    <x v="3"/>
    <x v="34"/>
    <x v="1"/>
    <x v="3"/>
    <x v="3"/>
    <x v="1"/>
    <x v="2"/>
    <x v="1"/>
    <x v="2"/>
    <x v="4"/>
    <x v="2"/>
    <x v="2"/>
    <x v="2"/>
    <x v="0"/>
    <x v="1"/>
    <x v="3"/>
    <x v="1"/>
    <x v="2"/>
    <x v="1"/>
    <x v="1"/>
    <x v="0"/>
    <x v="1"/>
    <x v="0"/>
    <x v="4"/>
    <x v="3"/>
    <x v="1"/>
    <x v="2"/>
    <x v="3"/>
    <x v="1"/>
    <x v="5"/>
    <x v="3"/>
    <x v="1"/>
    <x v="0"/>
    <x v="1"/>
    <x v="1"/>
    <x v="1"/>
    <x v="4"/>
    <x v="4"/>
    <x v="1"/>
    <x v="1"/>
    <x v="1"/>
    <x v="0"/>
    <x v="0"/>
    <x v="0"/>
    <x v="0"/>
    <x v="0"/>
    <x v="5"/>
    <x v="10"/>
    <x v="2"/>
    <x v="4"/>
    <x v="2"/>
    <x v="1"/>
    <x v="6"/>
    <x v="6"/>
    <x v="10"/>
    <x v="13"/>
    <x v="4"/>
  </r>
  <r>
    <x v="0"/>
    <x v="1"/>
    <x v="5"/>
    <n v="2"/>
    <x v="3"/>
    <x v="34"/>
    <x v="1"/>
    <x v="3"/>
    <x v="2"/>
    <x v="3"/>
    <x v="3"/>
    <x v="2"/>
    <x v="4"/>
    <x v="2"/>
    <x v="3"/>
    <x v="3"/>
    <x v="4"/>
    <x v="3"/>
    <x v="3"/>
    <x v="2"/>
    <x v="4"/>
    <x v="2"/>
    <x v="2"/>
    <x v="2"/>
    <x v="3"/>
    <x v="1"/>
    <x v="0"/>
    <x v="4"/>
    <x v="5"/>
    <x v="2"/>
    <x v="4"/>
    <x v="1"/>
    <x v="1"/>
    <x v="4"/>
    <x v="3"/>
    <x v="1"/>
    <x v="1"/>
    <x v="1"/>
    <x v="2"/>
    <x v="3"/>
    <x v="4"/>
    <x v="2"/>
    <x v="1"/>
    <x v="1"/>
    <x v="1"/>
    <x v="2"/>
    <x v="2"/>
    <x v="0"/>
    <x v="0"/>
    <x v="0"/>
    <x v="9"/>
    <x v="11"/>
    <x v="41"/>
    <x v="7"/>
    <x v="7"/>
    <x v="3"/>
    <x v="7"/>
    <x v="6"/>
    <x v="47"/>
    <x v="6"/>
    <x v="4"/>
  </r>
  <r>
    <x v="0"/>
    <x v="1"/>
    <x v="5"/>
    <n v="2"/>
    <x v="3"/>
    <x v="34"/>
    <x v="1"/>
    <x v="0"/>
    <x v="2"/>
    <x v="0"/>
    <x v="2"/>
    <x v="0"/>
    <x v="0"/>
    <x v="0"/>
    <x v="0"/>
    <x v="2"/>
    <x v="2"/>
    <x v="3"/>
    <x v="3"/>
    <x v="0"/>
    <x v="0"/>
    <x v="0"/>
    <x v="2"/>
    <x v="0"/>
    <x v="4"/>
    <x v="0"/>
    <x v="2"/>
    <x v="1"/>
    <x v="1"/>
    <x v="1"/>
    <x v="0"/>
    <x v="0"/>
    <x v="0"/>
    <x v="1"/>
    <x v="0"/>
    <x v="3"/>
    <x v="0"/>
    <x v="1"/>
    <x v="3"/>
    <x v="4"/>
    <x v="2"/>
    <x v="1"/>
    <x v="1"/>
    <x v="0"/>
    <x v="0"/>
    <x v="2"/>
    <x v="0"/>
    <x v="0"/>
    <x v="0"/>
    <x v="0"/>
    <x v="11"/>
    <x v="54"/>
    <x v="13"/>
    <x v="6"/>
    <x v="0"/>
    <x v="2"/>
    <x v="8"/>
    <x v="2"/>
    <x v="6"/>
    <x v="7"/>
    <x v="6"/>
  </r>
  <r>
    <x v="0"/>
    <x v="1"/>
    <x v="5"/>
    <n v="2"/>
    <x v="3"/>
    <x v="34"/>
    <x v="1"/>
    <x v="2"/>
    <x v="3"/>
    <x v="2"/>
    <x v="3"/>
    <x v="1"/>
    <x v="2"/>
    <x v="2"/>
    <x v="2"/>
    <x v="2"/>
    <x v="2"/>
    <x v="1"/>
    <x v="3"/>
    <x v="4"/>
    <x v="3"/>
    <x v="1"/>
    <x v="2"/>
    <x v="1"/>
    <x v="1"/>
    <x v="4"/>
    <x v="0"/>
    <x v="3"/>
    <x v="5"/>
    <x v="2"/>
    <x v="1"/>
    <x v="2"/>
    <x v="3"/>
    <x v="4"/>
    <x v="1"/>
    <x v="3"/>
    <x v="0"/>
    <x v="1"/>
    <x v="2"/>
    <x v="2"/>
    <x v="0"/>
    <x v="2"/>
    <x v="1"/>
    <x v="1"/>
    <x v="0"/>
    <x v="2"/>
    <x v="2"/>
    <x v="0"/>
    <x v="0"/>
    <x v="0"/>
    <x v="3"/>
    <x v="4"/>
    <x v="15"/>
    <x v="7"/>
    <x v="6"/>
    <x v="6"/>
    <x v="7"/>
    <x v="6"/>
    <x v="19"/>
    <x v="19"/>
    <x v="3"/>
  </r>
  <r>
    <x v="0"/>
    <x v="1"/>
    <x v="5"/>
    <n v="2"/>
    <x v="3"/>
    <x v="34"/>
    <x v="1"/>
    <x v="2"/>
    <x v="3"/>
    <x v="3"/>
    <x v="3"/>
    <x v="1"/>
    <x v="2"/>
    <x v="2"/>
    <x v="3"/>
    <x v="3"/>
    <x v="3"/>
    <x v="3"/>
    <x v="3"/>
    <x v="2"/>
    <x v="3"/>
    <x v="1"/>
    <x v="3"/>
    <x v="1"/>
    <x v="3"/>
    <x v="1"/>
    <x v="0"/>
    <x v="0"/>
    <x v="3"/>
    <x v="0"/>
    <x v="4"/>
    <x v="2"/>
    <x v="1"/>
    <x v="1"/>
    <x v="3"/>
    <x v="2"/>
    <x v="1"/>
    <x v="1"/>
    <x v="2"/>
    <x v="3"/>
    <x v="3"/>
    <x v="0"/>
    <x v="1"/>
    <x v="3"/>
    <x v="1"/>
    <x v="2"/>
    <x v="2"/>
    <x v="0"/>
    <x v="0"/>
    <x v="0"/>
    <x v="8"/>
    <x v="4"/>
    <x v="10"/>
    <x v="7"/>
    <x v="6"/>
    <x v="1"/>
    <x v="7"/>
    <x v="0"/>
    <x v="45"/>
    <x v="1"/>
    <x v="4"/>
  </r>
  <r>
    <x v="0"/>
    <x v="1"/>
    <x v="5"/>
    <n v="2"/>
    <x v="18"/>
    <x v="28"/>
    <x v="3"/>
    <x v="2"/>
    <x v="3"/>
    <x v="3"/>
    <x v="3"/>
    <x v="3"/>
    <x v="4"/>
    <x v="0"/>
    <x v="3"/>
    <x v="3"/>
    <x v="3"/>
    <x v="1"/>
    <x v="1"/>
    <x v="3"/>
    <x v="1"/>
    <x v="2"/>
    <x v="2"/>
    <x v="3"/>
    <x v="1"/>
    <x v="3"/>
    <x v="0"/>
    <x v="4"/>
    <x v="0"/>
    <x v="2"/>
    <x v="2"/>
    <x v="1"/>
    <x v="1"/>
    <x v="5"/>
    <x v="2"/>
    <x v="2"/>
    <x v="1"/>
    <x v="1"/>
    <x v="1"/>
    <x v="2"/>
    <x v="2"/>
    <x v="0"/>
    <x v="1"/>
    <x v="0"/>
    <x v="0"/>
    <x v="1"/>
    <x v="3"/>
    <x v="0"/>
    <x v="0"/>
    <x v="0"/>
    <x v="8"/>
    <x v="14"/>
    <x v="4"/>
    <x v="4"/>
    <x v="2"/>
    <x v="2"/>
    <x v="6"/>
    <x v="6"/>
    <x v="31"/>
    <x v="13"/>
    <x v="2"/>
  </r>
  <r>
    <x v="0"/>
    <x v="1"/>
    <x v="8"/>
    <n v="2"/>
    <x v="15"/>
    <x v="35"/>
    <x v="1"/>
    <x v="2"/>
    <x v="3"/>
    <x v="2"/>
    <x v="2"/>
    <x v="1"/>
    <x v="2"/>
    <x v="2"/>
    <x v="3"/>
    <x v="3"/>
    <x v="3"/>
    <x v="3"/>
    <x v="3"/>
    <x v="3"/>
    <x v="1"/>
    <x v="0"/>
    <x v="2"/>
    <x v="0"/>
    <x v="1"/>
    <x v="1"/>
    <x v="1"/>
    <x v="4"/>
    <x v="1"/>
    <x v="1"/>
    <x v="0"/>
    <x v="3"/>
    <x v="3"/>
    <x v="1"/>
    <x v="3"/>
    <x v="3"/>
    <x v="0"/>
    <x v="1"/>
    <x v="1"/>
    <x v="2"/>
    <x v="2"/>
    <x v="2"/>
    <x v="1"/>
    <x v="0"/>
    <x v="1"/>
    <x v="0"/>
    <x v="1"/>
    <x v="0"/>
    <x v="0"/>
    <x v="0"/>
    <x v="3"/>
    <x v="3"/>
    <x v="10"/>
    <x v="2"/>
    <x v="3"/>
    <x v="2"/>
    <x v="1"/>
    <x v="0"/>
    <x v="2"/>
    <x v="9"/>
    <x v="1"/>
  </r>
  <r>
    <x v="0"/>
    <x v="1"/>
    <x v="8"/>
    <n v="2"/>
    <x v="15"/>
    <x v="35"/>
    <x v="0"/>
    <x v="0"/>
    <x v="0"/>
    <x v="0"/>
    <x v="2"/>
    <x v="0"/>
    <x v="3"/>
    <x v="0"/>
    <x v="2"/>
    <x v="2"/>
    <x v="0"/>
    <x v="2"/>
    <x v="1"/>
    <x v="3"/>
    <x v="0"/>
    <x v="0"/>
    <x v="0"/>
    <x v="0"/>
    <x v="0"/>
    <x v="3"/>
    <x v="0"/>
    <x v="0"/>
    <x v="0"/>
    <x v="1"/>
    <x v="0"/>
    <x v="0"/>
    <x v="0"/>
    <x v="3"/>
    <x v="0"/>
    <x v="3"/>
    <x v="3"/>
    <x v="1"/>
    <x v="2"/>
    <x v="1"/>
    <x v="1"/>
    <x v="2"/>
    <x v="1"/>
    <x v="0"/>
    <x v="1"/>
    <x v="1"/>
    <x v="0"/>
    <x v="0"/>
    <x v="0"/>
    <x v="0"/>
    <x v="0"/>
    <x v="21"/>
    <x v="6"/>
    <x v="4"/>
    <x v="0"/>
    <x v="0"/>
    <x v="3"/>
    <x v="0"/>
    <x v="17"/>
    <x v="8"/>
    <x v="6"/>
  </r>
  <r>
    <x v="0"/>
    <x v="1"/>
    <x v="8"/>
    <n v="2"/>
    <x v="15"/>
    <x v="35"/>
    <x v="0"/>
    <x v="0"/>
    <x v="0"/>
    <x v="0"/>
    <x v="0"/>
    <x v="0"/>
    <x v="0"/>
    <x v="0"/>
    <x v="0"/>
    <x v="0"/>
    <x v="0"/>
    <x v="2"/>
    <x v="1"/>
    <x v="3"/>
    <x v="0"/>
    <x v="0"/>
    <x v="0"/>
    <x v="4"/>
    <x v="0"/>
    <x v="0"/>
    <x v="0"/>
    <x v="4"/>
    <x v="1"/>
    <x v="1"/>
    <x v="0"/>
    <x v="0"/>
    <x v="0"/>
    <x v="3"/>
    <x v="0"/>
    <x v="0"/>
    <x v="3"/>
    <x v="1"/>
    <x v="1"/>
    <x v="1"/>
    <x v="1"/>
    <x v="1"/>
    <x v="1"/>
    <x v="0"/>
    <x v="0"/>
    <x v="1"/>
    <x v="1"/>
    <x v="0"/>
    <x v="0"/>
    <x v="0"/>
    <x v="0"/>
    <x v="0"/>
    <x v="20"/>
    <x v="4"/>
    <x v="0"/>
    <x v="5"/>
    <x v="0"/>
    <x v="6"/>
    <x v="6"/>
    <x v="8"/>
    <x v="0"/>
  </r>
  <r>
    <x v="0"/>
    <x v="1"/>
    <x v="8"/>
    <n v="2"/>
    <x v="15"/>
    <x v="35"/>
    <x v="0"/>
    <x v="3"/>
    <x v="3"/>
    <x v="0"/>
    <x v="2"/>
    <x v="0"/>
    <x v="3"/>
    <x v="4"/>
    <x v="3"/>
    <x v="3"/>
    <x v="3"/>
    <x v="2"/>
    <x v="3"/>
    <x v="2"/>
    <x v="1"/>
    <x v="0"/>
    <x v="2"/>
    <x v="4"/>
    <x v="0"/>
    <x v="1"/>
    <x v="1"/>
    <x v="4"/>
    <x v="1"/>
    <x v="1"/>
    <x v="2"/>
    <x v="3"/>
    <x v="1"/>
    <x v="3"/>
    <x v="1"/>
    <x v="3"/>
    <x v="3"/>
    <x v="1"/>
    <x v="1"/>
    <x v="4"/>
    <x v="2"/>
    <x v="1"/>
    <x v="1"/>
    <x v="0"/>
    <x v="1"/>
    <x v="0"/>
    <x v="0"/>
    <x v="0"/>
    <x v="0"/>
    <x v="0"/>
    <x v="6"/>
    <x v="22"/>
    <x v="18"/>
    <x v="7"/>
    <x v="3"/>
    <x v="0"/>
    <x v="6"/>
    <x v="0"/>
    <x v="12"/>
    <x v="3"/>
    <x v="3"/>
  </r>
  <r>
    <x v="0"/>
    <x v="1"/>
    <x v="8"/>
    <n v="2"/>
    <x v="19"/>
    <x v="35"/>
    <x v="1"/>
    <x v="3"/>
    <x v="0"/>
    <x v="3"/>
    <x v="2"/>
    <x v="2"/>
    <x v="3"/>
    <x v="4"/>
    <x v="2"/>
    <x v="2"/>
    <x v="2"/>
    <x v="2"/>
    <x v="1"/>
    <x v="3"/>
    <x v="1"/>
    <x v="2"/>
    <x v="1"/>
    <x v="1"/>
    <x v="1"/>
    <x v="4"/>
    <x v="1"/>
    <x v="0"/>
    <x v="3"/>
    <x v="0"/>
    <x v="3"/>
    <x v="4"/>
    <x v="2"/>
    <x v="2"/>
    <x v="2"/>
    <x v="2"/>
    <x v="2"/>
    <x v="1"/>
    <x v="2"/>
    <x v="3"/>
    <x v="1"/>
    <x v="0"/>
    <x v="1"/>
    <x v="0"/>
    <x v="1"/>
    <x v="2"/>
    <x v="4"/>
    <x v="0"/>
    <x v="0"/>
    <x v="0"/>
    <x v="6"/>
    <x v="17"/>
    <x v="13"/>
    <x v="4"/>
    <x v="2"/>
    <x v="1"/>
    <x v="7"/>
    <x v="1"/>
    <x v="43"/>
    <x v="4"/>
    <x v="2"/>
  </r>
  <r>
    <x v="0"/>
    <x v="1"/>
    <x v="8"/>
    <n v="2"/>
    <x v="15"/>
    <x v="35"/>
    <x v="0"/>
    <x v="0"/>
    <x v="0"/>
    <x v="2"/>
    <x v="2"/>
    <x v="0"/>
    <x v="3"/>
    <x v="4"/>
    <x v="0"/>
    <x v="0"/>
    <x v="0"/>
    <x v="2"/>
    <x v="1"/>
    <x v="3"/>
    <x v="0"/>
    <x v="0"/>
    <x v="2"/>
    <x v="1"/>
    <x v="0"/>
    <x v="0"/>
    <x v="4"/>
    <x v="2"/>
    <x v="1"/>
    <x v="1"/>
    <x v="0"/>
    <x v="0"/>
    <x v="0"/>
    <x v="3"/>
    <x v="0"/>
    <x v="2"/>
    <x v="3"/>
    <x v="1"/>
    <x v="1"/>
    <x v="1"/>
    <x v="3"/>
    <x v="1"/>
    <x v="1"/>
    <x v="0"/>
    <x v="0"/>
    <x v="0"/>
    <x v="0"/>
    <x v="0"/>
    <x v="0"/>
    <x v="0"/>
    <x v="11"/>
    <x v="22"/>
    <x v="20"/>
    <x v="4"/>
    <x v="0"/>
    <x v="6"/>
    <x v="0"/>
    <x v="9"/>
    <x v="6"/>
    <x v="8"/>
    <x v="0"/>
  </r>
  <r>
    <x v="0"/>
    <x v="1"/>
    <x v="8"/>
    <n v="2"/>
    <x v="15"/>
    <x v="35"/>
    <x v="1"/>
    <x v="2"/>
    <x v="3"/>
    <x v="2"/>
    <x v="3"/>
    <x v="1"/>
    <x v="2"/>
    <x v="4"/>
    <x v="2"/>
    <x v="2"/>
    <x v="2"/>
    <x v="2"/>
    <x v="3"/>
    <x v="2"/>
    <x v="3"/>
    <x v="1"/>
    <x v="2"/>
    <x v="1"/>
    <x v="3"/>
    <x v="1"/>
    <x v="0"/>
    <x v="0"/>
    <x v="1"/>
    <x v="1"/>
    <x v="1"/>
    <x v="2"/>
    <x v="1"/>
    <x v="1"/>
    <x v="3"/>
    <x v="3"/>
    <x v="0"/>
    <x v="1"/>
    <x v="2"/>
    <x v="2"/>
    <x v="4"/>
    <x v="4"/>
    <x v="1"/>
    <x v="1"/>
    <x v="1"/>
    <x v="1"/>
    <x v="2"/>
    <x v="0"/>
    <x v="0"/>
    <x v="0"/>
    <x v="3"/>
    <x v="40"/>
    <x v="13"/>
    <x v="7"/>
    <x v="6"/>
    <x v="6"/>
    <x v="7"/>
    <x v="0"/>
    <x v="3"/>
    <x v="1"/>
    <x v="1"/>
  </r>
  <r>
    <x v="0"/>
    <x v="1"/>
    <x v="8"/>
    <n v="2"/>
    <x v="15"/>
    <x v="35"/>
    <x v="1"/>
    <x v="3"/>
    <x v="2"/>
    <x v="2"/>
    <x v="2"/>
    <x v="2"/>
    <x v="2"/>
    <x v="4"/>
    <x v="2"/>
    <x v="2"/>
    <x v="2"/>
    <x v="3"/>
    <x v="1"/>
    <x v="2"/>
    <x v="1"/>
    <x v="0"/>
    <x v="2"/>
    <x v="0"/>
    <x v="1"/>
    <x v="3"/>
    <x v="0"/>
    <x v="4"/>
    <x v="1"/>
    <x v="1"/>
    <x v="2"/>
    <x v="3"/>
    <x v="3"/>
    <x v="3"/>
    <x v="1"/>
    <x v="2"/>
    <x v="0"/>
    <x v="1"/>
    <x v="1"/>
    <x v="3"/>
    <x v="2"/>
    <x v="2"/>
    <x v="1"/>
    <x v="1"/>
    <x v="0"/>
    <x v="0"/>
    <x v="1"/>
    <x v="0"/>
    <x v="0"/>
    <x v="0"/>
    <x v="12"/>
    <x v="13"/>
    <x v="14"/>
    <x v="2"/>
    <x v="3"/>
    <x v="2"/>
    <x v="6"/>
    <x v="6"/>
    <x v="12"/>
    <x v="11"/>
    <x v="3"/>
  </r>
  <r>
    <x v="0"/>
    <x v="1"/>
    <x v="8"/>
    <n v="2"/>
    <x v="15"/>
    <x v="35"/>
    <x v="1"/>
    <x v="2"/>
    <x v="2"/>
    <x v="3"/>
    <x v="3"/>
    <x v="1"/>
    <x v="4"/>
    <x v="4"/>
    <x v="0"/>
    <x v="2"/>
    <x v="3"/>
    <x v="3"/>
    <x v="1"/>
    <x v="2"/>
    <x v="3"/>
    <x v="1"/>
    <x v="0"/>
    <x v="0"/>
    <x v="1"/>
    <x v="1"/>
    <x v="4"/>
    <x v="2"/>
    <x v="1"/>
    <x v="2"/>
    <x v="2"/>
    <x v="3"/>
    <x v="1"/>
    <x v="1"/>
    <x v="3"/>
    <x v="1"/>
    <x v="0"/>
    <x v="1"/>
    <x v="2"/>
    <x v="3"/>
    <x v="2"/>
    <x v="1"/>
    <x v="1"/>
    <x v="1"/>
    <x v="1"/>
    <x v="1"/>
    <x v="0"/>
    <x v="0"/>
    <x v="0"/>
    <x v="0"/>
    <x v="3"/>
    <x v="4"/>
    <x v="5"/>
    <x v="2"/>
    <x v="6"/>
    <x v="0"/>
    <x v="1"/>
    <x v="9"/>
    <x v="4"/>
    <x v="1"/>
    <x v="4"/>
  </r>
  <r>
    <x v="0"/>
    <x v="1"/>
    <x v="8"/>
    <n v="2"/>
    <x v="15"/>
    <x v="35"/>
    <x v="0"/>
    <x v="0"/>
    <x v="0"/>
    <x v="3"/>
    <x v="0"/>
    <x v="0"/>
    <x v="2"/>
    <x v="0"/>
    <x v="0"/>
    <x v="0"/>
    <x v="0"/>
    <x v="2"/>
    <x v="0"/>
    <x v="3"/>
    <x v="4"/>
    <x v="0"/>
    <x v="3"/>
    <x v="3"/>
    <x v="3"/>
    <x v="4"/>
    <x v="1"/>
    <x v="0"/>
    <x v="1"/>
    <x v="1"/>
    <x v="4"/>
    <x v="2"/>
    <x v="1"/>
    <x v="1"/>
    <x v="3"/>
    <x v="1"/>
    <x v="3"/>
    <x v="1"/>
    <x v="4"/>
    <x v="2"/>
    <x v="4"/>
    <x v="2"/>
    <x v="1"/>
    <x v="0"/>
    <x v="1"/>
    <x v="1"/>
    <x v="0"/>
    <x v="0"/>
    <x v="0"/>
    <x v="0"/>
    <x v="13"/>
    <x v="18"/>
    <x v="20"/>
    <x v="3"/>
    <x v="15"/>
    <x v="4"/>
    <x v="4"/>
    <x v="1"/>
    <x v="1"/>
    <x v="1"/>
    <x v="4"/>
  </r>
  <r>
    <x v="0"/>
    <x v="1"/>
    <x v="8"/>
    <n v="2"/>
    <x v="15"/>
    <x v="35"/>
    <x v="1"/>
    <x v="3"/>
    <x v="3"/>
    <x v="0"/>
    <x v="3"/>
    <x v="2"/>
    <x v="4"/>
    <x v="4"/>
    <x v="2"/>
    <x v="3"/>
    <x v="2"/>
    <x v="3"/>
    <x v="4"/>
    <x v="3"/>
    <x v="0"/>
    <x v="0"/>
    <x v="2"/>
    <x v="0"/>
    <x v="1"/>
    <x v="1"/>
    <x v="0"/>
    <x v="0"/>
    <x v="1"/>
    <x v="1"/>
    <x v="0"/>
    <x v="0"/>
    <x v="3"/>
    <x v="5"/>
    <x v="0"/>
    <x v="4"/>
    <x v="3"/>
    <x v="1"/>
    <x v="1"/>
    <x v="2"/>
    <x v="2"/>
    <x v="1"/>
    <x v="1"/>
    <x v="1"/>
    <x v="1"/>
    <x v="0"/>
    <x v="1"/>
    <x v="0"/>
    <x v="0"/>
    <x v="0"/>
    <x v="6"/>
    <x v="3"/>
    <x v="15"/>
    <x v="1"/>
    <x v="0"/>
    <x v="2"/>
    <x v="1"/>
    <x v="0"/>
    <x v="6"/>
    <x v="14"/>
    <x v="1"/>
  </r>
  <r>
    <x v="0"/>
    <x v="1"/>
    <x v="8"/>
    <n v="2"/>
    <x v="15"/>
    <x v="35"/>
    <x v="1"/>
    <x v="2"/>
    <x v="3"/>
    <x v="2"/>
    <x v="2"/>
    <x v="2"/>
    <x v="3"/>
    <x v="4"/>
    <x v="0"/>
    <x v="2"/>
    <x v="2"/>
    <x v="2"/>
    <x v="3"/>
    <x v="2"/>
    <x v="1"/>
    <x v="0"/>
    <x v="1"/>
    <x v="0"/>
    <x v="1"/>
    <x v="2"/>
    <x v="1"/>
    <x v="4"/>
    <x v="3"/>
    <x v="1"/>
    <x v="0"/>
    <x v="3"/>
    <x v="0"/>
    <x v="3"/>
    <x v="1"/>
    <x v="3"/>
    <x v="3"/>
    <x v="1"/>
    <x v="2"/>
    <x v="2"/>
    <x v="2"/>
    <x v="1"/>
    <x v="1"/>
    <x v="1"/>
    <x v="1"/>
    <x v="0"/>
    <x v="1"/>
    <x v="0"/>
    <x v="0"/>
    <x v="0"/>
    <x v="3"/>
    <x v="17"/>
    <x v="2"/>
    <x v="7"/>
    <x v="3"/>
    <x v="6"/>
    <x v="1"/>
    <x v="0"/>
    <x v="18"/>
    <x v="8"/>
    <x v="3"/>
  </r>
  <r>
    <x v="0"/>
    <x v="1"/>
    <x v="8"/>
    <n v="2"/>
    <x v="15"/>
    <x v="35"/>
    <x v="0"/>
    <x v="3"/>
    <x v="2"/>
    <x v="0"/>
    <x v="2"/>
    <x v="2"/>
    <x v="3"/>
    <x v="4"/>
    <x v="2"/>
    <x v="2"/>
    <x v="2"/>
    <x v="3"/>
    <x v="1"/>
    <x v="3"/>
    <x v="0"/>
    <x v="2"/>
    <x v="2"/>
    <x v="0"/>
    <x v="0"/>
    <x v="3"/>
    <x v="0"/>
    <x v="0"/>
    <x v="1"/>
    <x v="1"/>
    <x v="0"/>
    <x v="3"/>
    <x v="3"/>
    <x v="1"/>
    <x v="1"/>
    <x v="0"/>
    <x v="3"/>
    <x v="1"/>
    <x v="3"/>
    <x v="1"/>
    <x v="1"/>
    <x v="1"/>
    <x v="1"/>
    <x v="1"/>
    <x v="0"/>
    <x v="0"/>
    <x v="1"/>
    <x v="0"/>
    <x v="0"/>
    <x v="0"/>
    <x v="16"/>
    <x v="17"/>
    <x v="14"/>
    <x v="4"/>
    <x v="11"/>
    <x v="2"/>
    <x v="3"/>
    <x v="0"/>
    <x v="2"/>
    <x v="9"/>
    <x v="6"/>
  </r>
  <r>
    <x v="0"/>
    <x v="1"/>
    <x v="8"/>
    <n v="2"/>
    <x v="15"/>
    <x v="35"/>
    <x v="0"/>
    <x v="3"/>
    <x v="2"/>
    <x v="2"/>
    <x v="2"/>
    <x v="1"/>
    <x v="2"/>
    <x v="4"/>
    <x v="3"/>
    <x v="3"/>
    <x v="2"/>
    <x v="3"/>
    <x v="3"/>
    <x v="3"/>
    <x v="0"/>
    <x v="0"/>
    <x v="2"/>
    <x v="0"/>
    <x v="1"/>
    <x v="1"/>
    <x v="4"/>
    <x v="0"/>
    <x v="0"/>
    <x v="1"/>
    <x v="0"/>
    <x v="2"/>
    <x v="3"/>
    <x v="3"/>
    <x v="1"/>
    <x v="3"/>
    <x v="3"/>
    <x v="1"/>
    <x v="1"/>
    <x v="2"/>
    <x v="2"/>
    <x v="1"/>
    <x v="1"/>
    <x v="0"/>
    <x v="0"/>
    <x v="1"/>
    <x v="1"/>
    <x v="0"/>
    <x v="0"/>
    <x v="0"/>
    <x v="12"/>
    <x v="10"/>
    <x v="7"/>
    <x v="2"/>
    <x v="0"/>
    <x v="2"/>
    <x v="1"/>
    <x v="3"/>
    <x v="53"/>
    <x v="11"/>
    <x v="3"/>
  </r>
  <r>
    <x v="0"/>
    <x v="1"/>
    <x v="8"/>
    <n v="2"/>
    <x v="15"/>
    <x v="35"/>
    <x v="0"/>
    <x v="0"/>
    <x v="0"/>
    <x v="3"/>
    <x v="2"/>
    <x v="0"/>
    <x v="2"/>
    <x v="2"/>
    <x v="0"/>
    <x v="0"/>
    <x v="0"/>
    <x v="2"/>
    <x v="1"/>
    <x v="0"/>
    <x v="2"/>
    <x v="0"/>
    <x v="0"/>
    <x v="4"/>
    <x v="4"/>
    <x v="3"/>
    <x v="2"/>
    <x v="1"/>
    <x v="1"/>
    <x v="1"/>
    <x v="0"/>
    <x v="0"/>
    <x v="2"/>
    <x v="2"/>
    <x v="0"/>
    <x v="0"/>
    <x v="3"/>
    <x v="1"/>
    <x v="3"/>
    <x v="1"/>
    <x v="1"/>
    <x v="1"/>
    <x v="1"/>
    <x v="0"/>
    <x v="0"/>
    <x v="0"/>
    <x v="0"/>
    <x v="0"/>
    <x v="0"/>
    <x v="0"/>
    <x v="13"/>
    <x v="41"/>
    <x v="20"/>
    <x v="3"/>
    <x v="0"/>
    <x v="5"/>
    <x v="0"/>
    <x v="2"/>
    <x v="6"/>
    <x v="4"/>
    <x v="0"/>
  </r>
  <r>
    <x v="0"/>
    <x v="1"/>
    <x v="8"/>
    <n v="2"/>
    <x v="15"/>
    <x v="35"/>
    <x v="1"/>
    <x v="3"/>
    <x v="2"/>
    <x v="1"/>
    <x v="2"/>
    <x v="2"/>
    <x v="2"/>
    <x v="4"/>
    <x v="2"/>
    <x v="2"/>
    <x v="2"/>
    <x v="2"/>
    <x v="3"/>
    <x v="0"/>
    <x v="3"/>
    <x v="2"/>
    <x v="2"/>
    <x v="0"/>
    <x v="1"/>
    <x v="2"/>
    <x v="2"/>
    <x v="4"/>
    <x v="0"/>
    <x v="1"/>
    <x v="2"/>
    <x v="0"/>
    <x v="3"/>
    <x v="3"/>
    <x v="1"/>
    <x v="2"/>
    <x v="0"/>
    <x v="1"/>
    <x v="1"/>
    <x v="1"/>
    <x v="3"/>
    <x v="2"/>
    <x v="1"/>
    <x v="0"/>
    <x v="1"/>
    <x v="1"/>
    <x v="1"/>
    <x v="0"/>
    <x v="0"/>
    <x v="0"/>
    <x v="14"/>
    <x v="13"/>
    <x v="13"/>
    <x v="6"/>
    <x v="8"/>
    <x v="2"/>
    <x v="1"/>
    <x v="5"/>
    <x v="7"/>
    <x v="11"/>
    <x v="3"/>
  </r>
  <r>
    <x v="0"/>
    <x v="1"/>
    <x v="8"/>
    <n v="2"/>
    <x v="15"/>
    <x v="35"/>
    <x v="0"/>
    <x v="2"/>
    <x v="2"/>
    <x v="3"/>
    <x v="3"/>
    <x v="0"/>
    <x v="3"/>
    <x v="4"/>
    <x v="2"/>
    <x v="2"/>
    <x v="0"/>
    <x v="0"/>
    <x v="3"/>
    <x v="3"/>
    <x v="1"/>
    <x v="0"/>
    <x v="0"/>
    <x v="4"/>
    <x v="1"/>
    <x v="3"/>
    <x v="2"/>
    <x v="1"/>
    <x v="1"/>
    <x v="1"/>
    <x v="0"/>
    <x v="0"/>
    <x v="0"/>
    <x v="0"/>
    <x v="0"/>
    <x v="3"/>
    <x v="0"/>
    <x v="1"/>
    <x v="1"/>
    <x v="1"/>
    <x v="1"/>
    <x v="1"/>
    <x v="1"/>
    <x v="0"/>
    <x v="1"/>
    <x v="0"/>
    <x v="0"/>
    <x v="0"/>
    <x v="0"/>
    <x v="0"/>
    <x v="3"/>
    <x v="30"/>
    <x v="19"/>
    <x v="2"/>
    <x v="3"/>
    <x v="5"/>
    <x v="6"/>
    <x v="2"/>
    <x v="6"/>
    <x v="0"/>
    <x v="6"/>
  </r>
  <r>
    <x v="0"/>
    <x v="1"/>
    <x v="8"/>
    <n v="2"/>
    <x v="15"/>
    <x v="35"/>
    <x v="1"/>
    <x v="2"/>
    <x v="3"/>
    <x v="1"/>
    <x v="3"/>
    <x v="1"/>
    <x v="4"/>
    <x v="4"/>
    <x v="3"/>
    <x v="3"/>
    <x v="3"/>
    <x v="3"/>
    <x v="3"/>
    <x v="2"/>
    <x v="3"/>
    <x v="1"/>
    <x v="2"/>
    <x v="0"/>
    <x v="0"/>
    <x v="1"/>
    <x v="2"/>
    <x v="4"/>
    <x v="0"/>
    <x v="1"/>
    <x v="2"/>
    <x v="3"/>
    <x v="3"/>
    <x v="3"/>
    <x v="3"/>
    <x v="2"/>
    <x v="0"/>
    <x v="1"/>
    <x v="4"/>
    <x v="2"/>
    <x v="3"/>
    <x v="2"/>
    <x v="1"/>
    <x v="1"/>
    <x v="1"/>
    <x v="1"/>
    <x v="1"/>
    <x v="0"/>
    <x v="0"/>
    <x v="0"/>
    <x v="4"/>
    <x v="4"/>
    <x v="10"/>
    <x v="7"/>
    <x v="6"/>
    <x v="2"/>
    <x v="6"/>
    <x v="5"/>
    <x v="4"/>
    <x v="11"/>
    <x v="4"/>
  </r>
  <r>
    <x v="0"/>
    <x v="1"/>
    <x v="8"/>
    <n v="2"/>
    <x v="15"/>
    <x v="35"/>
    <x v="0"/>
    <x v="2"/>
    <x v="3"/>
    <x v="3"/>
    <x v="3"/>
    <x v="2"/>
    <x v="4"/>
    <x v="4"/>
    <x v="2"/>
    <x v="2"/>
    <x v="3"/>
    <x v="3"/>
    <x v="3"/>
    <x v="2"/>
    <x v="3"/>
    <x v="1"/>
    <x v="2"/>
    <x v="0"/>
    <x v="1"/>
    <x v="1"/>
    <x v="0"/>
    <x v="4"/>
    <x v="0"/>
    <x v="1"/>
    <x v="1"/>
    <x v="2"/>
    <x v="1"/>
    <x v="5"/>
    <x v="3"/>
    <x v="3"/>
    <x v="1"/>
    <x v="1"/>
    <x v="0"/>
    <x v="2"/>
    <x v="2"/>
    <x v="1"/>
    <x v="1"/>
    <x v="1"/>
    <x v="1"/>
    <x v="0"/>
    <x v="2"/>
    <x v="0"/>
    <x v="0"/>
    <x v="0"/>
    <x v="8"/>
    <x v="3"/>
    <x v="3"/>
    <x v="7"/>
    <x v="6"/>
    <x v="2"/>
    <x v="1"/>
    <x v="6"/>
    <x v="28"/>
    <x v="13"/>
    <x v="1"/>
  </r>
  <r>
    <x v="0"/>
    <x v="1"/>
    <x v="8"/>
    <n v="2"/>
    <x v="15"/>
    <x v="35"/>
    <x v="0"/>
    <x v="3"/>
    <x v="2"/>
    <x v="2"/>
    <x v="2"/>
    <x v="1"/>
    <x v="3"/>
    <x v="4"/>
    <x v="0"/>
    <x v="0"/>
    <x v="2"/>
    <x v="2"/>
    <x v="0"/>
    <x v="2"/>
    <x v="3"/>
    <x v="2"/>
    <x v="2"/>
    <x v="0"/>
    <x v="4"/>
    <x v="3"/>
    <x v="0"/>
    <x v="0"/>
    <x v="0"/>
    <x v="1"/>
    <x v="0"/>
    <x v="0"/>
    <x v="0"/>
    <x v="3"/>
    <x v="0"/>
    <x v="0"/>
    <x v="3"/>
    <x v="1"/>
    <x v="1"/>
    <x v="1"/>
    <x v="2"/>
    <x v="2"/>
    <x v="1"/>
    <x v="0"/>
    <x v="1"/>
    <x v="1"/>
    <x v="0"/>
    <x v="0"/>
    <x v="0"/>
    <x v="0"/>
    <x v="12"/>
    <x v="15"/>
    <x v="22"/>
    <x v="6"/>
    <x v="8"/>
    <x v="2"/>
    <x v="0"/>
    <x v="0"/>
    <x v="17"/>
    <x v="8"/>
    <x v="0"/>
  </r>
  <r>
    <x v="0"/>
    <x v="1"/>
    <x v="9"/>
    <n v="2"/>
    <x v="0"/>
    <x v="0"/>
    <x v="1"/>
    <x v="3"/>
    <x v="2"/>
    <x v="2"/>
    <x v="4"/>
    <x v="2"/>
    <x v="2"/>
    <x v="0"/>
    <x v="2"/>
    <x v="5"/>
    <x v="0"/>
    <x v="2"/>
    <x v="2"/>
    <x v="4"/>
    <x v="2"/>
    <x v="0"/>
    <x v="2"/>
    <x v="0"/>
    <x v="2"/>
    <x v="2"/>
    <x v="3"/>
    <x v="3"/>
    <x v="1"/>
    <x v="1"/>
    <x v="0"/>
    <x v="3"/>
    <x v="1"/>
    <x v="2"/>
    <x v="0"/>
    <x v="0"/>
    <x v="3"/>
    <x v="1"/>
    <x v="0"/>
    <x v="0"/>
    <x v="4"/>
    <x v="0"/>
    <x v="1"/>
    <x v="1"/>
    <x v="1"/>
    <x v="0"/>
    <x v="3"/>
    <x v="0"/>
    <x v="0"/>
    <x v="0"/>
    <x v="12"/>
    <x v="62"/>
    <x v="42"/>
    <x v="5"/>
    <x v="0"/>
    <x v="2"/>
    <x v="2"/>
    <x v="4"/>
    <x v="2"/>
    <x v="2"/>
    <x v="0"/>
  </r>
  <r>
    <x v="0"/>
    <x v="1"/>
    <x v="9"/>
    <n v="2"/>
    <x v="5"/>
    <x v="36"/>
    <x v="0"/>
    <x v="2"/>
    <x v="1"/>
    <x v="3"/>
    <x v="3"/>
    <x v="1"/>
    <x v="4"/>
    <x v="3"/>
    <x v="3"/>
    <x v="3"/>
    <x v="1"/>
    <x v="1"/>
    <x v="2"/>
    <x v="4"/>
    <x v="2"/>
    <x v="0"/>
    <x v="2"/>
    <x v="0"/>
    <x v="1"/>
    <x v="1"/>
    <x v="1"/>
    <x v="1"/>
    <x v="0"/>
    <x v="1"/>
    <x v="2"/>
    <x v="3"/>
    <x v="3"/>
    <x v="5"/>
    <x v="1"/>
    <x v="3"/>
    <x v="3"/>
    <x v="1"/>
    <x v="4"/>
    <x v="3"/>
    <x v="4"/>
    <x v="3"/>
    <x v="1"/>
    <x v="0"/>
    <x v="1"/>
    <x v="1"/>
    <x v="1"/>
    <x v="0"/>
    <x v="0"/>
    <x v="0"/>
    <x v="4"/>
    <x v="63"/>
    <x v="23"/>
    <x v="5"/>
    <x v="0"/>
    <x v="2"/>
    <x v="1"/>
    <x v="6"/>
    <x v="4"/>
    <x v="14"/>
    <x v="3"/>
  </r>
  <r>
    <x v="0"/>
    <x v="1"/>
    <x v="9"/>
    <n v="2"/>
    <x v="5"/>
    <x v="36"/>
    <x v="1"/>
    <x v="3"/>
    <x v="3"/>
    <x v="2"/>
    <x v="3"/>
    <x v="2"/>
    <x v="2"/>
    <x v="4"/>
    <x v="2"/>
    <x v="2"/>
    <x v="2"/>
    <x v="1"/>
    <x v="1"/>
    <x v="3"/>
    <x v="1"/>
    <x v="0"/>
    <x v="2"/>
    <x v="0"/>
    <x v="0"/>
    <x v="3"/>
    <x v="0"/>
    <x v="4"/>
    <x v="1"/>
    <x v="1"/>
    <x v="2"/>
    <x v="0"/>
    <x v="0"/>
    <x v="2"/>
    <x v="1"/>
    <x v="3"/>
    <x v="0"/>
    <x v="1"/>
    <x v="1"/>
    <x v="1"/>
    <x v="2"/>
    <x v="1"/>
    <x v="1"/>
    <x v="3"/>
    <x v="0"/>
    <x v="0"/>
    <x v="3"/>
    <x v="0"/>
    <x v="0"/>
    <x v="0"/>
    <x v="9"/>
    <x v="10"/>
    <x v="15"/>
    <x v="4"/>
    <x v="3"/>
    <x v="2"/>
    <x v="3"/>
    <x v="6"/>
    <x v="2"/>
    <x v="0"/>
    <x v="3"/>
  </r>
  <r>
    <x v="0"/>
    <x v="1"/>
    <x v="9"/>
    <n v="2"/>
    <x v="5"/>
    <x v="36"/>
    <x v="1"/>
    <x v="3"/>
    <x v="2"/>
    <x v="3"/>
    <x v="2"/>
    <x v="2"/>
    <x v="3"/>
    <x v="4"/>
    <x v="0"/>
    <x v="0"/>
    <x v="0"/>
    <x v="2"/>
    <x v="1"/>
    <x v="3"/>
    <x v="0"/>
    <x v="0"/>
    <x v="0"/>
    <x v="4"/>
    <x v="4"/>
    <x v="0"/>
    <x v="2"/>
    <x v="1"/>
    <x v="1"/>
    <x v="1"/>
    <x v="0"/>
    <x v="3"/>
    <x v="0"/>
    <x v="1"/>
    <x v="0"/>
    <x v="0"/>
    <x v="3"/>
    <x v="1"/>
    <x v="1"/>
    <x v="2"/>
    <x v="2"/>
    <x v="1"/>
    <x v="1"/>
    <x v="0"/>
    <x v="1"/>
    <x v="2"/>
    <x v="0"/>
    <x v="0"/>
    <x v="0"/>
    <x v="0"/>
    <x v="9"/>
    <x v="17"/>
    <x v="20"/>
    <x v="4"/>
    <x v="0"/>
    <x v="5"/>
    <x v="8"/>
    <x v="2"/>
    <x v="2"/>
    <x v="7"/>
    <x v="0"/>
  </r>
  <r>
    <x v="0"/>
    <x v="1"/>
    <x v="9"/>
    <n v="2"/>
    <x v="5"/>
    <x v="36"/>
    <x v="1"/>
    <x v="2"/>
    <x v="1"/>
    <x v="3"/>
    <x v="3"/>
    <x v="3"/>
    <x v="4"/>
    <x v="4"/>
    <x v="3"/>
    <x v="4"/>
    <x v="3"/>
    <x v="2"/>
    <x v="2"/>
    <x v="0"/>
    <x v="1"/>
    <x v="1"/>
    <x v="0"/>
    <x v="4"/>
    <x v="1"/>
    <x v="2"/>
    <x v="0"/>
    <x v="4"/>
    <x v="1"/>
    <x v="1"/>
    <x v="0"/>
    <x v="0"/>
    <x v="3"/>
    <x v="0"/>
    <x v="2"/>
    <x v="0"/>
    <x v="0"/>
    <x v="1"/>
    <x v="1"/>
    <x v="4"/>
    <x v="3"/>
    <x v="1"/>
    <x v="1"/>
    <x v="0"/>
    <x v="0"/>
    <x v="0"/>
    <x v="1"/>
    <x v="0"/>
    <x v="0"/>
    <x v="0"/>
    <x v="4"/>
    <x v="28"/>
    <x v="10"/>
    <x v="0"/>
    <x v="1"/>
    <x v="5"/>
    <x v="1"/>
    <x v="6"/>
    <x v="6"/>
    <x v="5"/>
    <x v="0"/>
  </r>
  <r>
    <x v="0"/>
    <x v="1"/>
    <x v="9"/>
    <n v="2"/>
    <x v="5"/>
    <x v="36"/>
    <x v="0"/>
    <x v="2"/>
    <x v="2"/>
    <x v="2"/>
    <x v="3"/>
    <x v="1"/>
    <x v="4"/>
    <x v="0"/>
    <x v="2"/>
    <x v="2"/>
    <x v="3"/>
    <x v="3"/>
    <x v="1"/>
    <x v="3"/>
    <x v="1"/>
    <x v="0"/>
    <x v="2"/>
    <x v="0"/>
    <x v="0"/>
    <x v="3"/>
    <x v="0"/>
    <x v="4"/>
    <x v="1"/>
    <x v="1"/>
    <x v="0"/>
    <x v="0"/>
    <x v="0"/>
    <x v="0"/>
    <x v="0"/>
    <x v="0"/>
    <x v="0"/>
    <x v="1"/>
    <x v="4"/>
    <x v="2"/>
    <x v="3"/>
    <x v="3"/>
    <x v="1"/>
    <x v="1"/>
    <x v="1"/>
    <x v="2"/>
    <x v="1"/>
    <x v="0"/>
    <x v="0"/>
    <x v="0"/>
    <x v="9"/>
    <x v="40"/>
    <x v="3"/>
    <x v="4"/>
    <x v="3"/>
    <x v="2"/>
    <x v="3"/>
    <x v="6"/>
    <x v="6"/>
    <x v="0"/>
    <x v="0"/>
  </r>
  <r>
    <x v="0"/>
    <x v="1"/>
    <x v="9"/>
    <n v="2"/>
    <x v="5"/>
    <x v="36"/>
    <x v="1"/>
    <x v="2"/>
    <x v="1"/>
    <x v="3"/>
    <x v="3"/>
    <x v="1"/>
    <x v="2"/>
    <x v="4"/>
    <x v="3"/>
    <x v="4"/>
    <x v="3"/>
    <x v="4"/>
    <x v="3"/>
    <x v="3"/>
    <x v="3"/>
    <x v="4"/>
    <x v="0"/>
    <x v="0"/>
    <x v="1"/>
    <x v="1"/>
    <x v="1"/>
    <x v="2"/>
    <x v="1"/>
    <x v="0"/>
    <x v="0"/>
    <x v="0"/>
    <x v="1"/>
    <x v="4"/>
    <x v="3"/>
    <x v="3"/>
    <x v="3"/>
    <x v="1"/>
    <x v="4"/>
    <x v="4"/>
    <x v="2"/>
    <x v="1"/>
    <x v="1"/>
    <x v="1"/>
    <x v="0"/>
    <x v="0"/>
    <x v="1"/>
    <x v="0"/>
    <x v="0"/>
    <x v="0"/>
    <x v="4"/>
    <x v="40"/>
    <x v="8"/>
    <x v="2"/>
    <x v="13"/>
    <x v="0"/>
    <x v="1"/>
    <x v="3"/>
    <x v="24"/>
    <x v="6"/>
    <x v="1"/>
  </r>
  <r>
    <x v="0"/>
    <x v="1"/>
    <x v="9"/>
    <n v="2"/>
    <x v="5"/>
    <x v="36"/>
    <x v="0"/>
    <x v="3"/>
    <x v="2"/>
    <x v="1"/>
    <x v="2"/>
    <x v="0"/>
    <x v="2"/>
    <x v="0"/>
    <x v="2"/>
    <x v="0"/>
    <x v="2"/>
    <x v="1"/>
    <x v="1"/>
    <x v="0"/>
    <x v="1"/>
    <x v="0"/>
    <x v="2"/>
    <x v="0"/>
    <x v="1"/>
    <x v="3"/>
    <x v="0"/>
    <x v="4"/>
    <x v="1"/>
    <x v="1"/>
    <x v="0"/>
    <x v="0"/>
    <x v="0"/>
    <x v="1"/>
    <x v="0"/>
    <x v="0"/>
    <x v="0"/>
    <x v="1"/>
    <x v="2"/>
    <x v="2"/>
    <x v="4"/>
    <x v="4"/>
    <x v="1"/>
    <x v="0"/>
    <x v="0"/>
    <x v="1"/>
    <x v="1"/>
    <x v="0"/>
    <x v="0"/>
    <x v="0"/>
    <x v="14"/>
    <x v="22"/>
    <x v="14"/>
    <x v="3"/>
    <x v="3"/>
    <x v="2"/>
    <x v="6"/>
    <x v="6"/>
    <x v="6"/>
    <x v="7"/>
    <x v="0"/>
  </r>
  <r>
    <x v="0"/>
    <x v="1"/>
    <x v="9"/>
    <n v="2"/>
    <x v="5"/>
    <x v="36"/>
    <x v="0"/>
    <x v="2"/>
    <x v="2"/>
    <x v="3"/>
    <x v="3"/>
    <x v="1"/>
    <x v="4"/>
    <x v="4"/>
    <x v="2"/>
    <x v="2"/>
    <x v="2"/>
    <x v="2"/>
    <x v="1"/>
    <x v="2"/>
    <x v="1"/>
    <x v="2"/>
    <x v="2"/>
    <x v="0"/>
    <x v="3"/>
    <x v="1"/>
    <x v="4"/>
    <x v="4"/>
    <x v="0"/>
    <x v="1"/>
    <x v="2"/>
    <x v="3"/>
    <x v="4"/>
    <x v="5"/>
    <x v="1"/>
    <x v="3"/>
    <x v="1"/>
    <x v="1"/>
    <x v="4"/>
    <x v="2"/>
    <x v="4"/>
    <x v="4"/>
    <x v="1"/>
    <x v="1"/>
    <x v="1"/>
    <x v="1"/>
    <x v="1"/>
    <x v="0"/>
    <x v="0"/>
    <x v="0"/>
    <x v="3"/>
    <x v="4"/>
    <x v="13"/>
    <x v="2"/>
    <x v="2"/>
    <x v="2"/>
    <x v="7"/>
    <x v="1"/>
    <x v="4"/>
    <x v="15"/>
    <x v="3"/>
  </r>
  <r>
    <x v="0"/>
    <x v="1"/>
    <x v="9"/>
    <n v="2"/>
    <x v="5"/>
    <x v="36"/>
    <x v="0"/>
    <x v="0"/>
    <x v="2"/>
    <x v="3"/>
    <x v="2"/>
    <x v="1"/>
    <x v="3"/>
    <x v="4"/>
    <x v="0"/>
    <x v="2"/>
    <x v="0"/>
    <x v="2"/>
    <x v="3"/>
    <x v="2"/>
    <x v="1"/>
    <x v="0"/>
    <x v="2"/>
    <x v="0"/>
    <x v="0"/>
    <x v="3"/>
    <x v="0"/>
    <x v="0"/>
    <x v="1"/>
    <x v="1"/>
    <x v="2"/>
    <x v="3"/>
    <x v="0"/>
    <x v="3"/>
    <x v="1"/>
    <x v="3"/>
    <x v="1"/>
    <x v="1"/>
    <x v="1"/>
    <x v="4"/>
    <x v="3"/>
    <x v="1"/>
    <x v="1"/>
    <x v="0"/>
    <x v="0"/>
    <x v="0"/>
    <x v="0"/>
    <x v="0"/>
    <x v="0"/>
    <x v="0"/>
    <x v="6"/>
    <x v="15"/>
    <x v="19"/>
    <x v="7"/>
    <x v="3"/>
    <x v="2"/>
    <x v="3"/>
    <x v="0"/>
    <x v="12"/>
    <x v="8"/>
    <x v="3"/>
  </r>
  <r>
    <x v="0"/>
    <x v="1"/>
    <x v="9"/>
    <n v="2"/>
    <x v="5"/>
    <x v="36"/>
    <x v="0"/>
    <x v="3"/>
    <x v="2"/>
    <x v="3"/>
    <x v="3"/>
    <x v="2"/>
    <x v="4"/>
    <x v="4"/>
    <x v="0"/>
    <x v="0"/>
    <x v="0"/>
    <x v="0"/>
    <x v="3"/>
    <x v="3"/>
    <x v="4"/>
    <x v="0"/>
    <x v="3"/>
    <x v="1"/>
    <x v="1"/>
    <x v="1"/>
    <x v="0"/>
    <x v="4"/>
    <x v="1"/>
    <x v="1"/>
    <x v="0"/>
    <x v="0"/>
    <x v="2"/>
    <x v="2"/>
    <x v="2"/>
    <x v="2"/>
    <x v="0"/>
    <x v="1"/>
    <x v="4"/>
    <x v="1"/>
    <x v="2"/>
    <x v="0"/>
    <x v="1"/>
    <x v="0"/>
    <x v="1"/>
    <x v="1"/>
    <x v="0"/>
    <x v="0"/>
    <x v="0"/>
    <x v="0"/>
    <x v="9"/>
    <x v="3"/>
    <x v="0"/>
    <x v="2"/>
    <x v="15"/>
    <x v="1"/>
    <x v="1"/>
    <x v="6"/>
    <x v="6"/>
    <x v="4"/>
    <x v="2"/>
  </r>
  <r>
    <x v="0"/>
    <x v="1"/>
    <x v="9"/>
    <n v="2"/>
    <x v="5"/>
    <x v="36"/>
    <x v="0"/>
    <x v="3"/>
    <x v="3"/>
    <x v="3"/>
    <x v="3"/>
    <x v="3"/>
    <x v="5"/>
    <x v="2"/>
    <x v="3"/>
    <x v="4"/>
    <x v="3"/>
    <x v="3"/>
    <x v="3"/>
    <x v="2"/>
    <x v="0"/>
    <x v="2"/>
    <x v="1"/>
    <x v="1"/>
    <x v="1"/>
    <x v="1"/>
    <x v="1"/>
    <x v="0"/>
    <x v="0"/>
    <x v="1"/>
    <x v="1"/>
    <x v="2"/>
    <x v="3"/>
    <x v="5"/>
    <x v="2"/>
    <x v="3"/>
    <x v="4"/>
    <x v="1"/>
    <x v="2"/>
    <x v="3"/>
    <x v="3"/>
    <x v="4"/>
    <x v="1"/>
    <x v="1"/>
    <x v="1"/>
    <x v="1"/>
    <x v="1"/>
    <x v="0"/>
    <x v="0"/>
    <x v="0"/>
    <x v="3"/>
    <x v="56"/>
    <x v="4"/>
    <x v="7"/>
    <x v="11"/>
    <x v="1"/>
    <x v="1"/>
    <x v="1"/>
    <x v="28"/>
    <x v="14"/>
    <x v="3"/>
  </r>
  <r>
    <x v="0"/>
    <x v="1"/>
    <x v="9"/>
    <n v="2"/>
    <x v="5"/>
    <x v="36"/>
    <x v="0"/>
    <x v="4"/>
    <x v="1"/>
    <x v="3"/>
    <x v="1"/>
    <x v="3"/>
    <x v="5"/>
    <x v="2"/>
    <x v="1"/>
    <x v="4"/>
    <x v="3"/>
    <x v="1"/>
    <x v="4"/>
    <x v="2"/>
    <x v="3"/>
    <x v="1"/>
    <x v="2"/>
    <x v="0"/>
    <x v="3"/>
    <x v="4"/>
    <x v="0"/>
    <x v="0"/>
    <x v="1"/>
    <x v="1"/>
    <x v="2"/>
    <x v="3"/>
    <x v="1"/>
    <x v="5"/>
    <x v="4"/>
    <x v="2"/>
    <x v="1"/>
    <x v="1"/>
    <x v="4"/>
    <x v="3"/>
    <x v="4"/>
    <x v="2"/>
    <x v="1"/>
    <x v="1"/>
    <x v="1"/>
    <x v="0"/>
    <x v="2"/>
    <x v="0"/>
    <x v="0"/>
    <x v="0"/>
    <x v="15"/>
    <x v="64"/>
    <x v="8"/>
    <x v="8"/>
    <x v="6"/>
    <x v="2"/>
    <x v="4"/>
    <x v="0"/>
    <x v="12"/>
    <x v="13"/>
    <x v="8"/>
  </r>
  <r>
    <x v="0"/>
    <x v="1"/>
    <x v="9"/>
    <n v="2"/>
    <x v="5"/>
    <x v="36"/>
    <x v="0"/>
    <x v="2"/>
    <x v="1"/>
    <x v="1"/>
    <x v="3"/>
    <x v="2"/>
    <x v="3"/>
    <x v="4"/>
    <x v="2"/>
    <x v="3"/>
    <x v="3"/>
    <x v="3"/>
    <x v="1"/>
    <x v="3"/>
    <x v="0"/>
    <x v="2"/>
    <x v="1"/>
    <x v="0"/>
    <x v="1"/>
    <x v="1"/>
    <x v="0"/>
    <x v="4"/>
    <x v="0"/>
    <x v="1"/>
    <x v="0"/>
    <x v="2"/>
    <x v="4"/>
    <x v="4"/>
    <x v="3"/>
    <x v="3"/>
    <x v="0"/>
    <x v="1"/>
    <x v="2"/>
    <x v="4"/>
    <x v="3"/>
    <x v="1"/>
    <x v="1"/>
    <x v="3"/>
    <x v="1"/>
    <x v="2"/>
    <x v="0"/>
    <x v="0"/>
    <x v="0"/>
    <x v="0"/>
    <x v="15"/>
    <x v="15"/>
    <x v="18"/>
    <x v="4"/>
    <x v="11"/>
    <x v="6"/>
    <x v="1"/>
    <x v="6"/>
    <x v="53"/>
    <x v="12"/>
    <x v="1"/>
  </r>
  <r>
    <x v="0"/>
    <x v="1"/>
    <x v="9"/>
    <n v="2"/>
    <x v="5"/>
    <x v="36"/>
    <x v="0"/>
    <x v="3"/>
    <x v="2"/>
    <x v="1"/>
    <x v="2"/>
    <x v="2"/>
    <x v="3"/>
    <x v="4"/>
    <x v="0"/>
    <x v="0"/>
    <x v="2"/>
    <x v="2"/>
    <x v="3"/>
    <x v="0"/>
    <x v="1"/>
    <x v="2"/>
    <x v="0"/>
    <x v="4"/>
    <x v="1"/>
    <x v="1"/>
    <x v="0"/>
    <x v="4"/>
    <x v="1"/>
    <x v="1"/>
    <x v="0"/>
    <x v="0"/>
    <x v="1"/>
    <x v="3"/>
    <x v="2"/>
    <x v="2"/>
    <x v="3"/>
    <x v="1"/>
    <x v="4"/>
    <x v="2"/>
    <x v="3"/>
    <x v="1"/>
    <x v="1"/>
    <x v="1"/>
    <x v="0"/>
    <x v="0"/>
    <x v="1"/>
    <x v="0"/>
    <x v="0"/>
    <x v="0"/>
    <x v="14"/>
    <x v="17"/>
    <x v="22"/>
    <x v="6"/>
    <x v="2"/>
    <x v="5"/>
    <x v="1"/>
    <x v="6"/>
    <x v="6"/>
    <x v="3"/>
    <x v="2"/>
  </r>
  <r>
    <x v="0"/>
    <x v="1"/>
    <x v="9"/>
    <n v="2"/>
    <x v="5"/>
    <x v="36"/>
    <x v="0"/>
    <x v="2"/>
    <x v="1"/>
    <x v="3"/>
    <x v="3"/>
    <x v="1"/>
    <x v="4"/>
    <x v="4"/>
    <x v="2"/>
    <x v="2"/>
    <x v="3"/>
    <x v="1"/>
    <x v="1"/>
    <x v="0"/>
    <x v="3"/>
    <x v="1"/>
    <x v="2"/>
    <x v="0"/>
    <x v="3"/>
    <x v="2"/>
    <x v="0"/>
    <x v="4"/>
    <x v="1"/>
    <x v="1"/>
    <x v="0"/>
    <x v="0"/>
    <x v="1"/>
    <x v="5"/>
    <x v="2"/>
    <x v="3"/>
    <x v="0"/>
    <x v="1"/>
    <x v="1"/>
    <x v="4"/>
    <x v="2"/>
    <x v="2"/>
    <x v="1"/>
    <x v="1"/>
    <x v="1"/>
    <x v="0"/>
    <x v="0"/>
    <x v="0"/>
    <x v="0"/>
    <x v="0"/>
    <x v="4"/>
    <x v="4"/>
    <x v="18"/>
    <x v="3"/>
    <x v="6"/>
    <x v="2"/>
    <x v="4"/>
    <x v="6"/>
    <x v="6"/>
    <x v="13"/>
    <x v="3"/>
  </r>
  <r>
    <x v="0"/>
    <x v="1"/>
    <x v="9"/>
    <n v="2"/>
    <x v="5"/>
    <x v="36"/>
    <x v="0"/>
    <x v="2"/>
    <x v="3"/>
    <x v="3"/>
    <x v="3"/>
    <x v="3"/>
    <x v="5"/>
    <x v="0"/>
    <x v="3"/>
    <x v="3"/>
    <x v="3"/>
    <x v="1"/>
    <x v="4"/>
    <x v="3"/>
    <x v="4"/>
    <x v="1"/>
    <x v="2"/>
    <x v="4"/>
    <x v="3"/>
    <x v="4"/>
    <x v="1"/>
    <x v="5"/>
    <x v="1"/>
    <x v="1"/>
    <x v="0"/>
    <x v="0"/>
    <x v="4"/>
    <x v="5"/>
    <x v="3"/>
    <x v="3"/>
    <x v="0"/>
    <x v="1"/>
    <x v="4"/>
    <x v="2"/>
    <x v="2"/>
    <x v="1"/>
    <x v="1"/>
    <x v="1"/>
    <x v="1"/>
    <x v="0"/>
    <x v="1"/>
    <x v="0"/>
    <x v="0"/>
    <x v="0"/>
    <x v="8"/>
    <x v="28"/>
    <x v="4"/>
    <x v="1"/>
    <x v="18"/>
    <x v="0"/>
    <x v="4"/>
    <x v="9"/>
    <x v="6"/>
    <x v="15"/>
    <x v="1"/>
  </r>
  <r>
    <x v="0"/>
    <x v="1"/>
    <x v="9"/>
    <n v="2"/>
    <x v="5"/>
    <x v="36"/>
    <x v="0"/>
    <x v="3"/>
    <x v="2"/>
    <x v="3"/>
    <x v="3"/>
    <x v="1"/>
    <x v="2"/>
    <x v="4"/>
    <x v="0"/>
    <x v="0"/>
    <x v="0"/>
    <x v="2"/>
    <x v="3"/>
    <x v="3"/>
    <x v="1"/>
    <x v="0"/>
    <x v="2"/>
    <x v="0"/>
    <x v="1"/>
    <x v="3"/>
    <x v="1"/>
    <x v="0"/>
    <x v="1"/>
    <x v="1"/>
    <x v="2"/>
    <x v="2"/>
    <x v="3"/>
    <x v="5"/>
    <x v="0"/>
    <x v="3"/>
    <x v="0"/>
    <x v="1"/>
    <x v="0"/>
    <x v="0"/>
    <x v="0"/>
    <x v="0"/>
    <x v="1"/>
    <x v="1"/>
    <x v="0"/>
    <x v="0"/>
    <x v="2"/>
    <x v="0"/>
    <x v="0"/>
    <x v="0"/>
    <x v="9"/>
    <x v="40"/>
    <x v="20"/>
    <x v="2"/>
    <x v="3"/>
    <x v="2"/>
    <x v="6"/>
    <x v="1"/>
    <x v="13"/>
    <x v="14"/>
    <x v="6"/>
  </r>
  <r>
    <x v="0"/>
    <x v="1"/>
    <x v="9"/>
    <n v="2"/>
    <x v="5"/>
    <x v="36"/>
    <x v="0"/>
    <x v="3"/>
    <x v="3"/>
    <x v="0"/>
    <x v="3"/>
    <x v="1"/>
    <x v="4"/>
    <x v="2"/>
    <x v="2"/>
    <x v="2"/>
    <x v="4"/>
    <x v="2"/>
    <x v="3"/>
    <x v="2"/>
    <x v="0"/>
    <x v="5"/>
    <x v="2"/>
    <x v="0"/>
    <x v="3"/>
    <x v="4"/>
    <x v="0"/>
    <x v="4"/>
    <x v="1"/>
    <x v="1"/>
    <x v="0"/>
    <x v="0"/>
    <x v="2"/>
    <x v="2"/>
    <x v="1"/>
    <x v="2"/>
    <x v="0"/>
    <x v="1"/>
    <x v="0"/>
    <x v="1"/>
    <x v="2"/>
    <x v="2"/>
    <x v="1"/>
    <x v="1"/>
    <x v="0"/>
    <x v="0"/>
    <x v="2"/>
    <x v="0"/>
    <x v="0"/>
    <x v="0"/>
    <x v="6"/>
    <x v="48"/>
    <x v="40"/>
    <x v="7"/>
    <x v="15"/>
    <x v="2"/>
    <x v="4"/>
    <x v="6"/>
    <x v="6"/>
    <x v="4"/>
    <x v="3"/>
  </r>
  <r>
    <x v="0"/>
    <x v="1"/>
    <x v="9"/>
    <n v="2"/>
    <x v="5"/>
    <x v="36"/>
    <x v="1"/>
    <x v="2"/>
    <x v="3"/>
    <x v="3"/>
    <x v="2"/>
    <x v="2"/>
    <x v="3"/>
    <x v="4"/>
    <x v="2"/>
    <x v="2"/>
    <x v="2"/>
    <x v="3"/>
    <x v="3"/>
    <x v="3"/>
    <x v="1"/>
    <x v="0"/>
    <x v="2"/>
    <x v="0"/>
    <x v="1"/>
    <x v="3"/>
    <x v="1"/>
    <x v="2"/>
    <x v="1"/>
    <x v="1"/>
    <x v="0"/>
    <x v="0"/>
    <x v="1"/>
    <x v="5"/>
    <x v="0"/>
    <x v="0"/>
    <x v="0"/>
    <x v="1"/>
    <x v="1"/>
    <x v="4"/>
    <x v="2"/>
    <x v="1"/>
    <x v="1"/>
    <x v="1"/>
    <x v="0"/>
    <x v="1"/>
    <x v="2"/>
    <x v="0"/>
    <x v="0"/>
    <x v="0"/>
    <x v="8"/>
    <x v="17"/>
    <x v="14"/>
    <x v="2"/>
    <x v="3"/>
    <x v="2"/>
    <x v="6"/>
    <x v="3"/>
    <x v="6"/>
    <x v="13"/>
    <x v="0"/>
  </r>
  <r>
    <x v="0"/>
    <x v="1"/>
    <x v="9"/>
    <n v="2"/>
    <x v="5"/>
    <x v="36"/>
    <x v="0"/>
    <x v="2"/>
    <x v="1"/>
    <x v="2"/>
    <x v="3"/>
    <x v="3"/>
    <x v="4"/>
    <x v="4"/>
    <x v="3"/>
    <x v="2"/>
    <x v="3"/>
    <x v="1"/>
    <x v="1"/>
    <x v="3"/>
    <x v="1"/>
    <x v="0"/>
    <x v="2"/>
    <x v="0"/>
    <x v="1"/>
    <x v="1"/>
    <x v="0"/>
    <x v="0"/>
    <x v="1"/>
    <x v="1"/>
    <x v="2"/>
    <x v="2"/>
    <x v="3"/>
    <x v="5"/>
    <x v="0"/>
    <x v="0"/>
    <x v="0"/>
    <x v="1"/>
    <x v="2"/>
    <x v="2"/>
    <x v="4"/>
    <x v="1"/>
    <x v="1"/>
    <x v="1"/>
    <x v="0"/>
    <x v="0"/>
    <x v="1"/>
    <x v="0"/>
    <x v="0"/>
    <x v="0"/>
    <x v="5"/>
    <x v="28"/>
    <x v="10"/>
    <x v="4"/>
    <x v="3"/>
    <x v="2"/>
    <x v="1"/>
    <x v="0"/>
    <x v="13"/>
    <x v="14"/>
    <x v="0"/>
  </r>
  <r>
    <x v="0"/>
    <x v="1"/>
    <x v="9"/>
    <n v="2"/>
    <x v="5"/>
    <x v="36"/>
    <x v="0"/>
    <x v="3"/>
    <x v="2"/>
    <x v="2"/>
    <x v="2"/>
    <x v="2"/>
    <x v="2"/>
    <x v="4"/>
    <x v="2"/>
    <x v="2"/>
    <x v="2"/>
    <x v="3"/>
    <x v="3"/>
    <x v="3"/>
    <x v="1"/>
    <x v="2"/>
    <x v="2"/>
    <x v="0"/>
    <x v="1"/>
    <x v="1"/>
    <x v="0"/>
    <x v="0"/>
    <x v="1"/>
    <x v="1"/>
    <x v="0"/>
    <x v="0"/>
    <x v="4"/>
    <x v="1"/>
    <x v="3"/>
    <x v="3"/>
    <x v="3"/>
    <x v="1"/>
    <x v="1"/>
    <x v="4"/>
    <x v="1"/>
    <x v="1"/>
    <x v="1"/>
    <x v="0"/>
    <x v="0"/>
    <x v="0"/>
    <x v="0"/>
    <x v="0"/>
    <x v="0"/>
    <x v="0"/>
    <x v="12"/>
    <x v="13"/>
    <x v="14"/>
    <x v="2"/>
    <x v="2"/>
    <x v="2"/>
    <x v="1"/>
    <x v="0"/>
    <x v="6"/>
    <x v="18"/>
    <x v="1"/>
  </r>
  <r>
    <x v="0"/>
    <x v="1"/>
    <x v="9"/>
    <n v="2"/>
    <x v="5"/>
    <x v="36"/>
    <x v="0"/>
    <x v="3"/>
    <x v="2"/>
    <x v="1"/>
    <x v="3"/>
    <x v="1"/>
    <x v="4"/>
    <x v="2"/>
    <x v="2"/>
    <x v="2"/>
    <x v="2"/>
    <x v="1"/>
    <x v="1"/>
    <x v="2"/>
    <x v="3"/>
    <x v="0"/>
    <x v="2"/>
    <x v="0"/>
    <x v="1"/>
    <x v="4"/>
    <x v="0"/>
    <x v="4"/>
    <x v="1"/>
    <x v="1"/>
    <x v="0"/>
    <x v="0"/>
    <x v="2"/>
    <x v="2"/>
    <x v="1"/>
    <x v="3"/>
    <x v="0"/>
    <x v="1"/>
    <x v="2"/>
    <x v="1"/>
    <x v="2"/>
    <x v="2"/>
    <x v="1"/>
    <x v="1"/>
    <x v="1"/>
    <x v="0"/>
    <x v="1"/>
    <x v="0"/>
    <x v="0"/>
    <x v="0"/>
    <x v="14"/>
    <x v="48"/>
    <x v="15"/>
    <x v="2"/>
    <x v="16"/>
    <x v="2"/>
    <x v="7"/>
    <x v="6"/>
    <x v="6"/>
    <x v="4"/>
    <x v="3"/>
  </r>
  <r>
    <x v="0"/>
    <x v="1"/>
    <x v="9"/>
    <n v="2"/>
    <x v="5"/>
    <x v="36"/>
    <x v="0"/>
    <x v="2"/>
    <x v="1"/>
    <x v="3"/>
    <x v="1"/>
    <x v="3"/>
    <x v="5"/>
    <x v="1"/>
    <x v="3"/>
    <x v="3"/>
    <x v="2"/>
    <x v="1"/>
    <x v="3"/>
    <x v="4"/>
    <x v="4"/>
    <x v="4"/>
    <x v="1"/>
    <x v="0"/>
    <x v="1"/>
    <x v="4"/>
    <x v="3"/>
    <x v="2"/>
    <x v="1"/>
    <x v="1"/>
    <x v="2"/>
    <x v="3"/>
    <x v="2"/>
    <x v="5"/>
    <x v="3"/>
    <x v="0"/>
    <x v="1"/>
    <x v="1"/>
    <x v="1"/>
    <x v="4"/>
    <x v="3"/>
    <x v="1"/>
    <x v="1"/>
    <x v="1"/>
    <x v="1"/>
    <x v="0"/>
    <x v="1"/>
    <x v="0"/>
    <x v="0"/>
    <x v="0"/>
    <x v="4"/>
    <x v="65"/>
    <x v="27"/>
    <x v="7"/>
    <x v="19"/>
    <x v="6"/>
    <x v="7"/>
    <x v="9"/>
    <x v="12"/>
    <x v="18"/>
    <x v="5"/>
  </r>
  <r>
    <x v="0"/>
    <x v="1"/>
    <x v="9"/>
    <n v="2"/>
    <x v="5"/>
    <x v="36"/>
    <x v="0"/>
    <x v="2"/>
    <x v="3"/>
    <x v="1"/>
    <x v="3"/>
    <x v="4"/>
    <x v="2"/>
    <x v="2"/>
    <x v="3"/>
    <x v="2"/>
    <x v="2"/>
    <x v="3"/>
    <x v="1"/>
    <x v="2"/>
    <x v="0"/>
    <x v="0"/>
    <x v="3"/>
    <x v="0"/>
    <x v="1"/>
    <x v="1"/>
    <x v="0"/>
    <x v="4"/>
    <x v="1"/>
    <x v="1"/>
    <x v="2"/>
    <x v="2"/>
    <x v="3"/>
    <x v="2"/>
    <x v="0"/>
    <x v="3"/>
    <x v="0"/>
    <x v="1"/>
    <x v="2"/>
    <x v="1"/>
    <x v="2"/>
    <x v="1"/>
    <x v="1"/>
    <x v="1"/>
    <x v="1"/>
    <x v="1"/>
    <x v="0"/>
    <x v="0"/>
    <x v="0"/>
    <x v="0"/>
    <x v="4"/>
    <x v="32"/>
    <x v="15"/>
    <x v="2"/>
    <x v="0"/>
    <x v="2"/>
    <x v="1"/>
    <x v="6"/>
    <x v="13"/>
    <x v="10"/>
    <x v="6"/>
  </r>
  <r>
    <x v="0"/>
    <x v="1"/>
    <x v="9"/>
    <n v="2"/>
    <x v="5"/>
    <x v="36"/>
    <x v="0"/>
    <x v="3"/>
    <x v="0"/>
    <x v="2"/>
    <x v="2"/>
    <x v="2"/>
    <x v="4"/>
    <x v="0"/>
    <x v="2"/>
    <x v="0"/>
    <x v="0"/>
    <x v="2"/>
    <x v="0"/>
    <x v="0"/>
    <x v="1"/>
    <x v="0"/>
    <x v="2"/>
    <x v="4"/>
    <x v="1"/>
    <x v="3"/>
    <x v="0"/>
    <x v="0"/>
    <x v="1"/>
    <x v="1"/>
    <x v="0"/>
    <x v="0"/>
    <x v="0"/>
    <x v="3"/>
    <x v="0"/>
    <x v="0"/>
    <x v="3"/>
    <x v="1"/>
    <x v="1"/>
    <x v="4"/>
    <x v="2"/>
    <x v="1"/>
    <x v="1"/>
    <x v="0"/>
    <x v="0"/>
    <x v="0"/>
    <x v="0"/>
    <x v="0"/>
    <x v="0"/>
    <x v="0"/>
    <x v="2"/>
    <x v="13"/>
    <x v="19"/>
    <x v="0"/>
    <x v="3"/>
    <x v="0"/>
    <x v="6"/>
    <x v="0"/>
    <x v="6"/>
    <x v="8"/>
    <x v="0"/>
  </r>
  <r>
    <x v="0"/>
    <x v="1"/>
    <x v="9"/>
    <n v="2"/>
    <x v="0"/>
    <x v="0"/>
    <x v="1"/>
    <x v="0"/>
    <x v="0"/>
    <x v="2"/>
    <x v="2"/>
    <x v="0"/>
    <x v="2"/>
    <x v="0"/>
    <x v="0"/>
    <x v="0"/>
    <x v="0"/>
    <x v="3"/>
    <x v="0"/>
    <x v="0"/>
    <x v="0"/>
    <x v="0"/>
    <x v="0"/>
    <x v="0"/>
    <x v="1"/>
    <x v="3"/>
    <x v="2"/>
    <x v="4"/>
    <x v="1"/>
    <x v="1"/>
    <x v="0"/>
    <x v="3"/>
    <x v="0"/>
    <x v="3"/>
    <x v="0"/>
    <x v="0"/>
    <x v="3"/>
    <x v="1"/>
    <x v="4"/>
    <x v="2"/>
    <x v="2"/>
    <x v="2"/>
    <x v="1"/>
    <x v="0"/>
    <x v="1"/>
    <x v="0"/>
    <x v="2"/>
    <x v="0"/>
    <x v="0"/>
    <x v="0"/>
    <x v="11"/>
    <x v="22"/>
    <x v="19"/>
    <x v="0"/>
    <x v="0"/>
    <x v="0"/>
    <x v="6"/>
    <x v="5"/>
    <x v="2"/>
    <x v="8"/>
    <x v="0"/>
  </r>
  <r>
    <x v="0"/>
    <x v="1"/>
    <x v="9"/>
    <n v="2"/>
    <x v="0"/>
    <x v="0"/>
    <x v="1"/>
    <x v="4"/>
    <x v="1"/>
    <x v="4"/>
    <x v="3"/>
    <x v="1"/>
    <x v="4"/>
    <x v="3"/>
    <x v="1"/>
    <x v="4"/>
    <x v="3"/>
    <x v="1"/>
    <x v="3"/>
    <x v="2"/>
    <x v="4"/>
    <x v="4"/>
    <x v="1"/>
    <x v="1"/>
    <x v="1"/>
    <x v="1"/>
    <x v="4"/>
    <x v="2"/>
    <x v="0"/>
    <x v="0"/>
    <x v="2"/>
    <x v="3"/>
    <x v="3"/>
    <x v="1"/>
    <x v="3"/>
    <x v="1"/>
    <x v="0"/>
    <x v="1"/>
    <x v="2"/>
    <x v="2"/>
    <x v="3"/>
    <x v="4"/>
    <x v="1"/>
    <x v="0"/>
    <x v="1"/>
    <x v="0"/>
    <x v="0"/>
    <x v="0"/>
    <x v="0"/>
    <x v="0"/>
    <x v="1"/>
    <x v="63"/>
    <x v="8"/>
    <x v="7"/>
    <x v="19"/>
    <x v="1"/>
    <x v="1"/>
    <x v="9"/>
    <x v="34"/>
    <x v="9"/>
    <x v="4"/>
  </r>
  <r>
    <x v="0"/>
    <x v="1"/>
    <x v="9"/>
    <n v="2"/>
    <x v="0"/>
    <x v="0"/>
    <x v="0"/>
    <x v="2"/>
    <x v="3"/>
    <x v="4"/>
    <x v="2"/>
    <x v="2"/>
    <x v="2"/>
    <x v="4"/>
    <x v="2"/>
    <x v="0"/>
    <x v="3"/>
    <x v="1"/>
    <x v="1"/>
    <x v="3"/>
    <x v="0"/>
    <x v="0"/>
    <x v="4"/>
    <x v="0"/>
    <x v="1"/>
    <x v="3"/>
    <x v="1"/>
    <x v="2"/>
    <x v="0"/>
    <x v="1"/>
    <x v="1"/>
    <x v="0"/>
    <x v="3"/>
    <x v="5"/>
    <x v="0"/>
    <x v="3"/>
    <x v="1"/>
    <x v="1"/>
    <x v="4"/>
    <x v="2"/>
    <x v="3"/>
    <x v="1"/>
    <x v="1"/>
    <x v="0"/>
    <x v="1"/>
    <x v="0"/>
    <x v="0"/>
    <x v="0"/>
    <x v="0"/>
    <x v="0"/>
    <x v="8"/>
    <x v="13"/>
    <x v="3"/>
    <x v="4"/>
    <x v="0"/>
    <x v="3"/>
    <x v="6"/>
    <x v="3"/>
    <x v="53"/>
    <x v="14"/>
    <x v="6"/>
  </r>
  <r>
    <x v="0"/>
    <x v="1"/>
    <x v="9"/>
    <n v="2"/>
    <x v="0"/>
    <x v="0"/>
    <x v="1"/>
    <x v="2"/>
    <x v="3"/>
    <x v="0"/>
    <x v="2"/>
    <x v="2"/>
    <x v="3"/>
    <x v="4"/>
    <x v="2"/>
    <x v="3"/>
    <x v="2"/>
    <x v="2"/>
    <x v="1"/>
    <x v="3"/>
    <x v="0"/>
    <x v="0"/>
    <x v="1"/>
    <x v="1"/>
    <x v="0"/>
    <x v="3"/>
    <x v="1"/>
    <x v="0"/>
    <x v="1"/>
    <x v="1"/>
    <x v="2"/>
    <x v="3"/>
    <x v="3"/>
    <x v="1"/>
    <x v="1"/>
    <x v="3"/>
    <x v="0"/>
    <x v="1"/>
    <x v="1"/>
    <x v="1"/>
    <x v="2"/>
    <x v="2"/>
    <x v="1"/>
    <x v="0"/>
    <x v="1"/>
    <x v="1"/>
    <x v="1"/>
    <x v="0"/>
    <x v="0"/>
    <x v="0"/>
    <x v="7"/>
    <x v="17"/>
    <x v="14"/>
    <x v="4"/>
    <x v="0"/>
    <x v="1"/>
    <x v="3"/>
    <x v="1"/>
    <x v="12"/>
    <x v="9"/>
    <x v="3"/>
  </r>
  <r>
    <x v="0"/>
    <x v="1"/>
    <x v="9"/>
    <n v="2"/>
    <x v="0"/>
    <x v="0"/>
    <x v="1"/>
    <x v="2"/>
    <x v="3"/>
    <x v="0"/>
    <x v="2"/>
    <x v="2"/>
    <x v="3"/>
    <x v="4"/>
    <x v="0"/>
    <x v="2"/>
    <x v="2"/>
    <x v="0"/>
    <x v="0"/>
    <x v="4"/>
    <x v="1"/>
    <x v="0"/>
    <x v="1"/>
    <x v="1"/>
    <x v="4"/>
    <x v="0"/>
    <x v="1"/>
    <x v="0"/>
    <x v="1"/>
    <x v="1"/>
    <x v="0"/>
    <x v="0"/>
    <x v="3"/>
    <x v="1"/>
    <x v="0"/>
    <x v="3"/>
    <x v="3"/>
    <x v="1"/>
    <x v="1"/>
    <x v="2"/>
    <x v="3"/>
    <x v="1"/>
    <x v="1"/>
    <x v="0"/>
    <x v="1"/>
    <x v="1"/>
    <x v="1"/>
    <x v="0"/>
    <x v="0"/>
    <x v="0"/>
    <x v="7"/>
    <x v="17"/>
    <x v="22"/>
    <x v="0"/>
    <x v="3"/>
    <x v="1"/>
    <x v="8"/>
    <x v="1"/>
    <x v="6"/>
    <x v="9"/>
    <x v="6"/>
  </r>
  <r>
    <x v="0"/>
    <x v="1"/>
    <x v="9"/>
    <n v="2"/>
    <x v="0"/>
    <x v="0"/>
    <x v="1"/>
    <x v="2"/>
    <x v="3"/>
    <x v="1"/>
    <x v="3"/>
    <x v="1"/>
    <x v="1"/>
    <x v="5"/>
    <x v="1"/>
    <x v="0"/>
    <x v="0"/>
    <x v="0"/>
    <x v="0"/>
    <x v="1"/>
    <x v="3"/>
    <x v="4"/>
    <x v="4"/>
    <x v="2"/>
    <x v="3"/>
    <x v="2"/>
    <x v="5"/>
    <x v="2"/>
    <x v="5"/>
    <x v="2"/>
    <x v="1"/>
    <x v="4"/>
    <x v="2"/>
    <x v="4"/>
    <x v="1"/>
    <x v="2"/>
    <x v="0"/>
    <x v="1"/>
    <x v="4"/>
    <x v="3"/>
    <x v="4"/>
    <x v="4"/>
    <x v="1"/>
    <x v="1"/>
    <x v="1"/>
    <x v="2"/>
    <x v="2"/>
    <x v="0"/>
    <x v="0"/>
    <x v="0"/>
    <x v="4"/>
    <x v="55"/>
    <x v="6"/>
    <x v="2"/>
    <x v="13"/>
    <x v="7"/>
    <x v="4"/>
    <x v="7"/>
    <x v="42"/>
    <x v="12"/>
    <x v="3"/>
  </r>
  <r>
    <x v="0"/>
    <x v="1"/>
    <x v="9"/>
    <n v="2"/>
    <x v="0"/>
    <x v="0"/>
    <x v="0"/>
    <x v="2"/>
    <x v="2"/>
    <x v="2"/>
    <x v="2"/>
    <x v="2"/>
    <x v="2"/>
    <x v="0"/>
    <x v="1"/>
    <x v="2"/>
    <x v="2"/>
    <x v="2"/>
    <x v="1"/>
    <x v="3"/>
    <x v="0"/>
    <x v="0"/>
    <x v="2"/>
    <x v="0"/>
    <x v="0"/>
    <x v="1"/>
    <x v="0"/>
    <x v="1"/>
    <x v="1"/>
    <x v="1"/>
    <x v="0"/>
    <x v="0"/>
    <x v="0"/>
    <x v="1"/>
    <x v="0"/>
    <x v="2"/>
    <x v="0"/>
    <x v="1"/>
    <x v="1"/>
    <x v="1"/>
    <x v="4"/>
    <x v="0"/>
    <x v="1"/>
    <x v="0"/>
    <x v="1"/>
    <x v="0"/>
    <x v="0"/>
    <x v="0"/>
    <x v="0"/>
    <x v="0"/>
    <x v="9"/>
    <x v="17"/>
    <x v="15"/>
    <x v="4"/>
    <x v="0"/>
    <x v="2"/>
    <x v="6"/>
    <x v="5"/>
    <x v="6"/>
    <x v="7"/>
    <x v="0"/>
  </r>
  <r>
    <x v="0"/>
    <x v="1"/>
    <x v="9"/>
    <n v="2"/>
    <x v="0"/>
    <x v="0"/>
    <x v="0"/>
    <x v="1"/>
    <x v="3"/>
    <x v="4"/>
    <x v="2"/>
    <x v="1"/>
    <x v="2"/>
    <x v="2"/>
    <x v="2"/>
    <x v="2"/>
    <x v="2"/>
    <x v="3"/>
    <x v="3"/>
    <x v="4"/>
    <x v="2"/>
    <x v="2"/>
    <x v="0"/>
    <x v="0"/>
    <x v="0"/>
    <x v="2"/>
    <x v="4"/>
    <x v="0"/>
    <x v="1"/>
    <x v="1"/>
    <x v="2"/>
    <x v="0"/>
    <x v="1"/>
    <x v="1"/>
    <x v="3"/>
    <x v="2"/>
    <x v="0"/>
    <x v="1"/>
    <x v="2"/>
    <x v="1"/>
    <x v="3"/>
    <x v="1"/>
    <x v="1"/>
    <x v="1"/>
    <x v="1"/>
    <x v="1"/>
    <x v="0"/>
    <x v="0"/>
    <x v="0"/>
    <x v="0"/>
    <x v="8"/>
    <x v="3"/>
    <x v="14"/>
    <x v="7"/>
    <x v="4"/>
    <x v="0"/>
    <x v="3"/>
    <x v="3"/>
    <x v="2"/>
    <x v="1"/>
    <x v="4"/>
  </r>
  <r>
    <x v="0"/>
    <x v="1"/>
    <x v="9"/>
    <n v="2"/>
    <x v="0"/>
    <x v="0"/>
    <x v="1"/>
    <x v="3"/>
    <x v="3"/>
    <x v="1"/>
    <x v="2"/>
    <x v="1"/>
    <x v="2"/>
    <x v="2"/>
    <x v="3"/>
    <x v="2"/>
    <x v="2"/>
    <x v="1"/>
    <x v="3"/>
    <x v="2"/>
    <x v="0"/>
    <x v="0"/>
    <x v="4"/>
    <x v="1"/>
    <x v="1"/>
    <x v="3"/>
    <x v="5"/>
    <x v="5"/>
    <x v="1"/>
    <x v="1"/>
    <x v="1"/>
    <x v="2"/>
    <x v="3"/>
    <x v="1"/>
    <x v="1"/>
    <x v="3"/>
    <x v="1"/>
    <x v="1"/>
    <x v="1"/>
    <x v="2"/>
    <x v="4"/>
    <x v="1"/>
    <x v="1"/>
    <x v="1"/>
    <x v="1"/>
    <x v="2"/>
    <x v="1"/>
    <x v="0"/>
    <x v="0"/>
    <x v="0"/>
    <x v="5"/>
    <x v="3"/>
    <x v="7"/>
    <x v="7"/>
    <x v="0"/>
    <x v="8"/>
    <x v="6"/>
    <x v="8"/>
    <x v="3"/>
    <x v="9"/>
    <x v="3"/>
  </r>
  <r>
    <x v="0"/>
    <x v="1"/>
    <x v="9"/>
    <n v="2"/>
    <x v="0"/>
    <x v="0"/>
    <x v="0"/>
    <x v="2"/>
    <x v="3"/>
    <x v="1"/>
    <x v="2"/>
    <x v="1"/>
    <x v="4"/>
    <x v="2"/>
    <x v="3"/>
    <x v="4"/>
    <x v="2"/>
    <x v="2"/>
    <x v="1"/>
    <x v="2"/>
    <x v="0"/>
    <x v="0"/>
    <x v="4"/>
    <x v="1"/>
    <x v="1"/>
    <x v="3"/>
    <x v="1"/>
    <x v="2"/>
    <x v="1"/>
    <x v="2"/>
    <x v="1"/>
    <x v="3"/>
    <x v="3"/>
    <x v="3"/>
    <x v="1"/>
    <x v="1"/>
    <x v="4"/>
    <x v="1"/>
    <x v="4"/>
    <x v="2"/>
    <x v="4"/>
    <x v="2"/>
    <x v="1"/>
    <x v="1"/>
    <x v="1"/>
    <x v="3"/>
    <x v="3"/>
    <x v="0"/>
    <x v="0"/>
    <x v="0"/>
    <x v="4"/>
    <x v="11"/>
    <x v="7"/>
    <x v="2"/>
    <x v="0"/>
    <x v="8"/>
    <x v="6"/>
    <x v="3"/>
    <x v="35"/>
    <x v="11"/>
    <x v="1"/>
  </r>
  <r>
    <x v="0"/>
    <x v="1"/>
    <x v="9"/>
    <n v="2"/>
    <x v="0"/>
    <x v="0"/>
    <x v="1"/>
    <x v="0"/>
    <x v="2"/>
    <x v="3"/>
    <x v="3"/>
    <x v="2"/>
    <x v="4"/>
    <x v="2"/>
    <x v="0"/>
    <x v="2"/>
    <x v="2"/>
    <x v="2"/>
    <x v="2"/>
    <x v="0"/>
    <x v="4"/>
    <x v="4"/>
    <x v="1"/>
    <x v="0"/>
    <x v="1"/>
    <x v="4"/>
    <x v="1"/>
    <x v="0"/>
    <x v="0"/>
    <x v="1"/>
    <x v="1"/>
    <x v="2"/>
    <x v="1"/>
    <x v="5"/>
    <x v="1"/>
    <x v="2"/>
    <x v="1"/>
    <x v="1"/>
    <x v="4"/>
    <x v="3"/>
    <x v="4"/>
    <x v="2"/>
    <x v="1"/>
    <x v="0"/>
    <x v="1"/>
    <x v="0"/>
    <x v="0"/>
    <x v="0"/>
    <x v="0"/>
    <x v="0"/>
    <x v="6"/>
    <x v="11"/>
    <x v="2"/>
    <x v="0"/>
    <x v="19"/>
    <x v="6"/>
    <x v="7"/>
    <x v="1"/>
    <x v="28"/>
    <x v="13"/>
    <x v="3"/>
  </r>
  <r>
    <x v="0"/>
    <x v="1"/>
    <x v="9"/>
    <n v="2"/>
    <x v="0"/>
    <x v="0"/>
    <x v="1"/>
    <x v="2"/>
    <x v="3"/>
    <x v="3"/>
    <x v="3"/>
    <x v="1"/>
    <x v="4"/>
    <x v="0"/>
    <x v="1"/>
    <x v="4"/>
    <x v="4"/>
    <x v="4"/>
    <x v="3"/>
    <x v="2"/>
    <x v="1"/>
    <x v="5"/>
    <x v="1"/>
    <x v="4"/>
    <x v="3"/>
    <x v="4"/>
    <x v="1"/>
    <x v="2"/>
    <x v="1"/>
    <x v="0"/>
    <x v="1"/>
    <x v="0"/>
    <x v="4"/>
    <x v="4"/>
    <x v="3"/>
    <x v="1"/>
    <x v="1"/>
    <x v="1"/>
    <x v="4"/>
    <x v="3"/>
    <x v="4"/>
    <x v="3"/>
    <x v="1"/>
    <x v="1"/>
    <x v="1"/>
    <x v="2"/>
    <x v="3"/>
    <x v="0"/>
    <x v="0"/>
    <x v="0"/>
    <x v="8"/>
    <x v="40"/>
    <x v="31"/>
    <x v="7"/>
    <x v="20"/>
    <x v="9"/>
    <x v="4"/>
    <x v="3"/>
    <x v="25"/>
    <x v="12"/>
    <x v="4"/>
  </r>
  <r>
    <x v="0"/>
    <x v="1"/>
    <x v="9"/>
    <n v="2"/>
    <x v="0"/>
    <x v="0"/>
    <x v="0"/>
    <x v="0"/>
    <x v="0"/>
    <x v="1"/>
    <x v="2"/>
    <x v="0"/>
    <x v="3"/>
    <x v="2"/>
    <x v="3"/>
    <x v="3"/>
    <x v="2"/>
    <x v="2"/>
    <x v="1"/>
    <x v="2"/>
    <x v="3"/>
    <x v="4"/>
    <x v="2"/>
    <x v="1"/>
    <x v="1"/>
    <x v="1"/>
    <x v="1"/>
    <x v="0"/>
    <x v="1"/>
    <x v="2"/>
    <x v="2"/>
    <x v="3"/>
    <x v="0"/>
    <x v="3"/>
    <x v="1"/>
    <x v="3"/>
    <x v="0"/>
    <x v="1"/>
    <x v="4"/>
    <x v="3"/>
    <x v="4"/>
    <x v="3"/>
    <x v="1"/>
    <x v="0"/>
    <x v="1"/>
    <x v="2"/>
    <x v="4"/>
    <x v="0"/>
    <x v="0"/>
    <x v="0"/>
    <x v="6"/>
    <x v="27"/>
    <x v="15"/>
    <x v="2"/>
    <x v="13"/>
    <x v="6"/>
    <x v="1"/>
    <x v="1"/>
    <x v="4"/>
    <x v="8"/>
    <x v="3"/>
  </r>
  <r>
    <x v="0"/>
    <x v="1"/>
    <x v="9"/>
    <n v="2"/>
    <x v="0"/>
    <x v="0"/>
    <x v="1"/>
    <x v="0"/>
    <x v="2"/>
    <x v="0"/>
    <x v="2"/>
    <x v="0"/>
    <x v="3"/>
    <x v="4"/>
    <x v="2"/>
    <x v="2"/>
    <x v="0"/>
    <x v="3"/>
    <x v="1"/>
    <x v="0"/>
    <x v="0"/>
    <x v="0"/>
    <x v="1"/>
    <x v="1"/>
    <x v="0"/>
    <x v="3"/>
    <x v="1"/>
    <x v="2"/>
    <x v="1"/>
    <x v="1"/>
    <x v="2"/>
    <x v="0"/>
    <x v="3"/>
    <x v="2"/>
    <x v="0"/>
    <x v="0"/>
    <x v="3"/>
    <x v="1"/>
    <x v="2"/>
    <x v="4"/>
    <x v="4"/>
    <x v="1"/>
    <x v="1"/>
    <x v="3"/>
    <x v="1"/>
    <x v="0"/>
    <x v="0"/>
    <x v="0"/>
    <x v="0"/>
    <x v="0"/>
    <x v="11"/>
    <x v="22"/>
    <x v="16"/>
    <x v="3"/>
    <x v="0"/>
    <x v="1"/>
    <x v="3"/>
    <x v="3"/>
    <x v="2"/>
    <x v="10"/>
    <x v="0"/>
  </r>
  <r>
    <x v="0"/>
    <x v="1"/>
    <x v="9"/>
    <n v="2"/>
    <x v="0"/>
    <x v="0"/>
    <x v="1"/>
    <x v="0"/>
    <x v="2"/>
    <x v="0"/>
    <x v="2"/>
    <x v="0"/>
    <x v="2"/>
    <x v="0"/>
    <x v="0"/>
    <x v="0"/>
    <x v="0"/>
    <x v="3"/>
    <x v="1"/>
    <x v="0"/>
    <x v="0"/>
    <x v="0"/>
    <x v="2"/>
    <x v="4"/>
    <x v="0"/>
    <x v="0"/>
    <x v="1"/>
    <x v="0"/>
    <x v="1"/>
    <x v="1"/>
    <x v="2"/>
    <x v="3"/>
    <x v="1"/>
    <x v="2"/>
    <x v="0"/>
    <x v="0"/>
    <x v="3"/>
    <x v="1"/>
    <x v="1"/>
    <x v="4"/>
    <x v="3"/>
    <x v="1"/>
    <x v="1"/>
    <x v="1"/>
    <x v="1"/>
    <x v="0"/>
    <x v="0"/>
    <x v="0"/>
    <x v="0"/>
    <x v="0"/>
    <x v="11"/>
    <x v="22"/>
    <x v="19"/>
    <x v="3"/>
    <x v="0"/>
    <x v="0"/>
    <x v="0"/>
    <x v="1"/>
    <x v="12"/>
    <x v="2"/>
    <x v="0"/>
  </r>
  <r>
    <x v="0"/>
    <x v="1"/>
    <x v="9"/>
    <n v="2"/>
    <x v="0"/>
    <x v="0"/>
    <x v="0"/>
    <x v="2"/>
    <x v="0"/>
    <x v="0"/>
    <x v="3"/>
    <x v="1"/>
    <x v="4"/>
    <x v="4"/>
    <x v="3"/>
    <x v="3"/>
    <x v="3"/>
    <x v="1"/>
    <x v="3"/>
    <x v="2"/>
    <x v="1"/>
    <x v="3"/>
    <x v="3"/>
    <x v="3"/>
    <x v="2"/>
    <x v="2"/>
    <x v="3"/>
    <x v="3"/>
    <x v="2"/>
    <x v="3"/>
    <x v="3"/>
    <x v="4"/>
    <x v="2"/>
    <x v="2"/>
    <x v="2"/>
    <x v="2"/>
    <x v="2"/>
    <x v="1"/>
    <x v="2"/>
    <x v="4"/>
    <x v="1"/>
    <x v="1"/>
    <x v="1"/>
    <x v="0"/>
    <x v="1"/>
    <x v="1"/>
    <x v="0"/>
    <x v="0"/>
    <x v="0"/>
    <x v="0"/>
    <x v="13"/>
    <x v="4"/>
    <x v="4"/>
    <x v="7"/>
    <x v="21"/>
    <x v="4"/>
    <x v="2"/>
    <x v="4"/>
    <x v="5"/>
    <x v="4"/>
    <x v="2"/>
  </r>
  <r>
    <x v="0"/>
    <x v="1"/>
    <x v="9"/>
    <n v="2"/>
    <x v="0"/>
    <x v="0"/>
    <x v="3"/>
    <x v="2"/>
    <x v="1"/>
    <x v="1"/>
    <x v="1"/>
    <x v="3"/>
    <x v="4"/>
    <x v="0"/>
    <x v="1"/>
    <x v="3"/>
    <x v="4"/>
    <x v="1"/>
    <x v="3"/>
    <x v="2"/>
    <x v="4"/>
    <x v="4"/>
    <x v="1"/>
    <x v="0"/>
    <x v="1"/>
    <x v="1"/>
    <x v="1"/>
    <x v="0"/>
    <x v="0"/>
    <x v="5"/>
    <x v="1"/>
    <x v="3"/>
    <x v="4"/>
    <x v="5"/>
    <x v="4"/>
    <x v="0"/>
    <x v="4"/>
    <x v="1"/>
    <x v="1"/>
    <x v="1"/>
    <x v="2"/>
    <x v="1"/>
    <x v="1"/>
    <x v="3"/>
    <x v="1"/>
    <x v="0"/>
    <x v="1"/>
    <x v="0"/>
    <x v="0"/>
    <x v="0"/>
    <x v="15"/>
    <x v="8"/>
    <x v="9"/>
    <x v="7"/>
    <x v="19"/>
    <x v="6"/>
    <x v="1"/>
    <x v="1"/>
    <x v="43"/>
    <x v="15"/>
    <x v="1"/>
  </r>
  <r>
    <x v="0"/>
    <x v="1"/>
    <x v="9"/>
    <n v="2"/>
    <x v="0"/>
    <x v="0"/>
    <x v="1"/>
    <x v="2"/>
    <x v="2"/>
    <x v="4"/>
    <x v="2"/>
    <x v="0"/>
    <x v="4"/>
    <x v="1"/>
    <x v="0"/>
    <x v="2"/>
    <x v="0"/>
    <x v="3"/>
    <x v="0"/>
    <x v="0"/>
    <x v="0"/>
    <x v="1"/>
    <x v="2"/>
    <x v="1"/>
    <x v="0"/>
    <x v="3"/>
    <x v="4"/>
    <x v="2"/>
    <x v="1"/>
    <x v="1"/>
    <x v="0"/>
    <x v="0"/>
    <x v="1"/>
    <x v="5"/>
    <x v="0"/>
    <x v="0"/>
    <x v="1"/>
    <x v="1"/>
    <x v="3"/>
    <x v="4"/>
    <x v="1"/>
    <x v="1"/>
    <x v="1"/>
    <x v="0"/>
    <x v="1"/>
    <x v="2"/>
    <x v="2"/>
    <x v="0"/>
    <x v="0"/>
    <x v="0"/>
    <x v="18"/>
    <x v="57"/>
    <x v="6"/>
    <x v="0"/>
    <x v="4"/>
    <x v="6"/>
    <x v="3"/>
    <x v="9"/>
    <x v="6"/>
    <x v="13"/>
    <x v="0"/>
  </r>
  <r>
    <x v="0"/>
    <x v="1"/>
    <x v="9"/>
    <n v="2"/>
    <x v="5"/>
    <x v="36"/>
    <x v="0"/>
    <x v="2"/>
    <x v="2"/>
    <x v="3"/>
    <x v="3"/>
    <x v="1"/>
    <x v="2"/>
    <x v="2"/>
    <x v="3"/>
    <x v="3"/>
    <x v="2"/>
    <x v="3"/>
    <x v="1"/>
    <x v="3"/>
    <x v="1"/>
    <x v="2"/>
    <x v="2"/>
    <x v="0"/>
    <x v="0"/>
    <x v="0"/>
    <x v="0"/>
    <x v="0"/>
    <x v="0"/>
    <x v="2"/>
    <x v="2"/>
    <x v="3"/>
    <x v="1"/>
    <x v="5"/>
    <x v="3"/>
    <x v="3"/>
    <x v="0"/>
    <x v="1"/>
    <x v="2"/>
    <x v="1"/>
    <x v="2"/>
    <x v="2"/>
    <x v="1"/>
    <x v="3"/>
    <x v="1"/>
    <x v="0"/>
    <x v="1"/>
    <x v="0"/>
    <x v="0"/>
    <x v="0"/>
    <x v="3"/>
    <x v="4"/>
    <x v="7"/>
    <x v="4"/>
    <x v="2"/>
    <x v="2"/>
    <x v="0"/>
    <x v="0"/>
    <x v="10"/>
    <x v="13"/>
    <x v="1"/>
  </r>
  <r>
    <x v="0"/>
    <x v="1"/>
    <x v="8"/>
    <n v="2"/>
    <x v="19"/>
    <x v="37"/>
    <x v="0"/>
    <x v="0"/>
    <x v="2"/>
    <x v="0"/>
    <x v="2"/>
    <x v="2"/>
    <x v="2"/>
    <x v="4"/>
    <x v="2"/>
    <x v="2"/>
    <x v="0"/>
    <x v="2"/>
    <x v="1"/>
    <x v="0"/>
    <x v="0"/>
    <x v="0"/>
    <x v="2"/>
    <x v="0"/>
    <x v="0"/>
    <x v="1"/>
    <x v="0"/>
    <x v="0"/>
    <x v="1"/>
    <x v="1"/>
    <x v="0"/>
    <x v="0"/>
    <x v="0"/>
    <x v="5"/>
    <x v="3"/>
    <x v="0"/>
    <x v="0"/>
    <x v="1"/>
    <x v="1"/>
    <x v="1"/>
    <x v="2"/>
    <x v="2"/>
    <x v="1"/>
    <x v="1"/>
    <x v="1"/>
    <x v="1"/>
    <x v="1"/>
    <x v="0"/>
    <x v="0"/>
    <x v="0"/>
    <x v="11"/>
    <x v="13"/>
    <x v="6"/>
    <x v="3"/>
    <x v="0"/>
    <x v="2"/>
    <x v="6"/>
    <x v="0"/>
    <x v="6"/>
    <x v="17"/>
    <x v="5"/>
  </r>
  <r>
    <x v="0"/>
    <x v="1"/>
    <x v="8"/>
    <n v="2"/>
    <x v="19"/>
    <x v="37"/>
    <x v="1"/>
    <x v="3"/>
    <x v="2"/>
    <x v="0"/>
    <x v="2"/>
    <x v="0"/>
    <x v="3"/>
    <x v="4"/>
    <x v="0"/>
    <x v="0"/>
    <x v="0"/>
    <x v="3"/>
    <x v="1"/>
    <x v="3"/>
    <x v="0"/>
    <x v="0"/>
    <x v="0"/>
    <x v="0"/>
    <x v="0"/>
    <x v="3"/>
    <x v="0"/>
    <x v="4"/>
    <x v="1"/>
    <x v="1"/>
    <x v="0"/>
    <x v="0"/>
    <x v="0"/>
    <x v="3"/>
    <x v="0"/>
    <x v="0"/>
    <x v="3"/>
    <x v="1"/>
    <x v="1"/>
    <x v="2"/>
    <x v="1"/>
    <x v="1"/>
    <x v="1"/>
    <x v="1"/>
    <x v="0"/>
    <x v="1"/>
    <x v="1"/>
    <x v="0"/>
    <x v="0"/>
    <x v="0"/>
    <x v="16"/>
    <x v="22"/>
    <x v="19"/>
    <x v="4"/>
    <x v="0"/>
    <x v="0"/>
    <x v="3"/>
    <x v="6"/>
    <x v="6"/>
    <x v="8"/>
    <x v="0"/>
  </r>
  <r>
    <x v="0"/>
    <x v="1"/>
    <x v="8"/>
    <n v="2"/>
    <x v="17"/>
    <x v="37"/>
    <x v="0"/>
    <x v="3"/>
    <x v="2"/>
    <x v="2"/>
    <x v="2"/>
    <x v="1"/>
    <x v="3"/>
    <x v="4"/>
    <x v="3"/>
    <x v="3"/>
    <x v="2"/>
    <x v="1"/>
    <x v="0"/>
    <x v="3"/>
    <x v="0"/>
    <x v="2"/>
    <x v="2"/>
    <x v="0"/>
    <x v="2"/>
    <x v="3"/>
    <x v="4"/>
    <x v="1"/>
    <x v="1"/>
    <x v="1"/>
    <x v="2"/>
    <x v="0"/>
    <x v="1"/>
    <x v="1"/>
    <x v="3"/>
    <x v="3"/>
    <x v="3"/>
    <x v="1"/>
    <x v="1"/>
    <x v="4"/>
    <x v="1"/>
    <x v="1"/>
    <x v="1"/>
    <x v="0"/>
    <x v="1"/>
    <x v="1"/>
    <x v="2"/>
    <x v="0"/>
    <x v="0"/>
    <x v="0"/>
    <x v="12"/>
    <x v="15"/>
    <x v="27"/>
    <x v="3"/>
    <x v="11"/>
    <x v="2"/>
    <x v="3"/>
    <x v="0"/>
    <x v="2"/>
    <x v="1"/>
    <x v="1"/>
  </r>
  <r>
    <x v="0"/>
    <x v="1"/>
    <x v="8"/>
    <n v="2"/>
    <x v="15"/>
    <x v="37"/>
    <x v="0"/>
    <x v="2"/>
    <x v="4"/>
    <x v="2"/>
    <x v="2"/>
    <x v="1"/>
    <x v="2"/>
    <x v="0"/>
    <x v="0"/>
    <x v="0"/>
    <x v="2"/>
    <x v="2"/>
    <x v="1"/>
    <x v="3"/>
    <x v="1"/>
    <x v="0"/>
    <x v="2"/>
    <x v="0"/>
    <x v="0"/>
    <x v="3"/>
    <x v="0"/>
    <x v="1"/>
    <x v="1"/>
    <x v="1"/>
    <x v="0"/>
    <x v="0"/>
    <x v="1"/>
    <x v="1"/>
    <x v="1"/>
    <x v="0"/>
    <x v="3"/>
    <x v="1"/>
    <x v="3"/>
    <x v="4"/>
    <x v="1"/>
    <x v="1"/>
    <x v="1"/>
    <x v="1"/>
    <x v="1"/>
    <x v="1"/>
    <x v="1"/>
    <x v="0"/>
    <x v="0"/>
    <x v="0"/>
    <x v="18"/>
    <x v="15"/>
    <x v="22"/>
    <x v="4"/>
    <x v="3"/>
    <x v="2"/>
    <x v="3"/>
    <x v="5"/>
    <x v="6"/>
    <x v="1"/>
    <x v="6"/>
  </r>
  <r>
    <x v="0"/>
    <x v="1"/>
    <x v="8"/>
    <n v="2"/>
    <x v="17"/>
    <x v="37"/>
    <x v="0"/>
    <x v="2"/>
    <x v="2"/>
    <x v="1"/>
    <x v="4"/>
    <x v="4"/>
    <x v="1"/>
    <x v="4"/>
    <x v="3"/>
    <x v="2"/>
    <x v="2"/>
    <x v="2"/>
    <x v="0"/>
    <x v="3"/>
    <x v="1"/>
    <x v="1"/>
    <x v="2"/>
    <x v="2"/>
    <x v="0"/>
    <x v="2"/>
    <x v="0"/>
    <x v="4"/>
    <x v="3"/>
    <x v="1"/>
    <x v="2"/>
    <x v="3"/>
    <x v="1"/>
    <x v="1"/>
    <x v="4"/>
    <x v="3"/>
    <x v="0"/>
    <x v="1"/>
    <x v="3"/>
    <x v="1"/>
    <x v="3"/>
    <x v="1"/>
    <x v="1"/>
    <x v="2"/>
    <x v="1"/>
    <x v="2"/>
    <x v="2"/>
    <x v="0"/>
    <x v="0"/>
    <x v="0"/>
    <x v="5"/>
    <x v="23"/>
    <x v="14"/>
    <x v="3"/>
    <x v="1"/>
    <x v="3"/>
    <x v="3"/>
    <x v="6"/>
    <x v="10"/>
    <x v="1"/>
    <x v="7"/>
  </r>
  <r>
    <x v="0"/>
    <x v="1"/>
    <x v="5"/>
    <n v="2"/>
    <x v="16"/>
    <x v="38"/>
    <x v="0"/>
    <x v="2"/>
    <x v="4"/>
    <x v="2"/>
    <x v="2"/>
    <x v="2"/>
    <x v="2"/>
    <x v="2"/>
    <x v="2"/>
    <x v="2"/>
    <x v="2"/>
    <x v="3"/>
    <x v="1"/>
    <x v="0"/>
    <x v="0"/>
    <x v="0"/>
    <x v="2"/>
    <x v="0"/>
    <x v="0"/>
    <x v="3"/>
    <x v="0"/>
    <x v="0"/>
    <x v="3"/>
    <x v="1"/>
    <x v="2"/>
    <x v="3"/>
    <x v="3"/>
    <x v="1"/>
    <x v="0"/>
    <x v="3"/>
    <x v="0"/>
    <x v="0"/>
    <x v="0"/>
    <x v="0"/>
    <x v="0"/>
    <x v="0"/>
    <x v="0"/>
    <x v="1"/>
    <x v="1"/>
    <x v="1"/>
    <x v="1"/>
    <x v="0"/>
    <x v="0"/>
    <x v="0"/>
    <x v="18"/>
    <x v="2"/>
    <x v="14"/>
    <x v="3"/>
    <x v="0"/>
    <x v="2"/>
    <x v="3"/>
    <x v="0"/>
    <x v="10"/>
    <x v="9"/>
    <x v="6"/>
  </r>
  <r>
    <x v="0"/>
    <x v="1"/>
    <x v="5"/>
    <n v="2"/>
    <x v="16"/>
    <x v="38"/>
    <x v="0"/>
    <x v="1"/>
    <x v="1"/>
    <x v="1"/>
    <x v="2"/>
    <x v="4"/>
    <x v="2"/>
    <x v="1"/>
    <x v="2"/>
    <x v="2"/>
    <x v="2"/>
    <x v="3"/>
    <x v="1"/>
    <x v="3"/>
    <x v="0"/>
    <x v="0"/>
    <x v="0"/>
    <x v="4"/>
    <x v="0"/>
    <x v="3"/>
    <x v="0"/>
    <x v="4"/>
    <x v="1"/>
    <x v="1"/>
    <x v="2"/>
    <x v="2"/>
    <x v="0"/>
    <x v="3"/>
    <x v="2"/>
    <x v="2"/>
    <x v="0"/>
    <x v="0"/>
    <x v="0"/>
    <x v="0"/>
    <x v="0"/>
    <x v="0"/>
    <x v="0"/>
    <x v="1"/>
    <x v="1"/>
    <x v="1"/>
    <x v="2"/>
    <x v="0"/>
    <x v="0"/>
    <x v="0"/>
    <x v="1"/>
    <x v="2"/>
    <x v="14"/>
    <x v="4"/>
    <x v="0"/>
    <x v="5"/>
    <x v="3"/>
    <x v="6"/>
    <x v="13"/>
    <x v="8"/>
    <x v="2"/>
  </r>
  <r>
    <x v="0"/>
    <x v="1"/>
    <x v="9"/>
    <n v="2"/>
    <x v="0"/>
    <x v="31"/>
    <x v="0"/>
    <x v="2"/>
    <x v="3"/>
    <x v="2"/>
    <x v="3"/>
    <x v="1"/>
    <x v="4"/>
    <x v="2"/>
    <x v="3"/>
    <x v="3"/>
    <x v="3"/>
    <x v="3"/>
    <x v="3"/>
    <x v="2"/>
    <x v="1"/>
    <x v="2"/>
    <x v="2"/>
    <x v="0"/>
    <x v="1"/>
    <x v="3"/>
    <x v="1"/>
    <x v="4"/>
    <x v="3"/>
    <x v="2"/>
    <x v="2"/>
    <x v="3"/>
    <x v="3"/>
    <x v="3"/>
    <x v="1"/>
    <x v="2"/>
    <x v="1"/>
    <x v="1"/>
    <x v="4"/>
    <x v="3"/>
    <x v="3"/>
    <x v="2"/>
    <x v="1"/>
    <x v="3"/>
    <x v="1"/>
    <x v="0"/>
    <x v="1"/>
    <x v="0"/>
    <x v="0"/>
    <x v="0"/>
    <x v="3"/>
    <x v="48"/>
    <x v="10"/>
    <x v="7"/>
    <x v="2"/>
    <x v="2"/>
    <x v="6"/>
    <x v="0"/>
    <x v="34"/>
    <x v="11"/>
    <x v="3"/>
  </r>
  <r>
    <x v="0"/>
    <x v="1"/>
    <x v="9"/>
    <n v="2"/>
    <x v="0"/>
    <x v="31"/>
    <x v="1"/>
    <x v="0"/>
    <x v="0"/>
    <x v="0"/>
    <x v="2"/>
    <x v="0"/>
    <x v="3"/>
    <x v="4"/>
    <x v="2"/>
    <x v="3"/>
    <x v="2"/>
    <x v="0"/>
    <x v="1"/>
    <x v="3"/>
    <x v="0"/>
    <x v="0"/>
    <x v="3"/>
    <x v="3"/>
    <x v="0"/>
    <x v="3"/>
    <x v="2"/>
    <x v="1"/>
    <x v="1"/>
    <x v="1"/>
    <x v="0"/>
    <x v="0"/>
    <x v="3"/>
    <x v="3"/>
    <x v="0"/>
    <x v="3"/>
    <x v="3"/>
    <x v="1"/>
    <x v="1"/>
    <x v="1"/>
    <x v="4"/>
    <x v="2"/>
    <x v="1"/>
    <x v="4"/>
    <x v="0"/>
    <x v="0"/>
    <x v="1"/>
    <x v="0"/>
    <x v="0"/>
    <x v="0"/>
    <x v="0"/>
    <x v="22"/>
    <x v="13"/>
    <x v="4"/>
    <x v="0"/>
    <x v="4"/>
    <x v="3"/>
    <x v="2"/>
    <x v="6"/>
    <x v="11"/>
    <x v="6"/>
  </r>
  <r>
    <x v="0"/>
    <x v="1"/>
    <x v="9"/>
    <n v="2"/>
    <x v="0"/>
    <x v="0"/>
    <x v="1"/>
    <x v="3"/>
    <x v="3"/>
    <x v="2"/>
    <x v="3"/>
    <x v="2"/>
    <x v="1"/>
    <x v="2"/>
    <x v="3"/>
    <x v="3"/>
    <x v="2"/>
    <x v="2"/>
    <x v="3"/>
    <x v="2"/>
    <x v="2"/>
    <x v="0"/>
    <x v="2"/>
    <x v="1"/>
    <x v="4"/>
    <x v="3"/>
    <x v="2"/>
    <x v="4"/>
    <x v="3"/>
    <x v="1"/>
    <x v="0"/>
    <x v="1"/>
    <x v="0"/>
    <x v="1"/>
    <x v="4"/>
    <x v="0"/>
    <x v="0"/>
    <x v="1"/>
    <x v="4"/>
    <x v="3"/>
    <x v="4"/>
    <x v="2"/>
    <x v="1"/>
    <x v="3"/>
    <x v="0"/>
    <x v="1"/>
    <x v="0"/>
    <x v="0"/>
    <x v="0"/>
    <x v="0"/>
    <x v="9"/>
    <x v="3"/>
    <x v="15"/>
    <x v="7"/>
    <x v="0"/>
    <x v="6"/>
    <x v="0"/>
    <x v="5"/>
    <x v="15"/>
    <x v="7"/>
    <x v="1"/>
  </r>
  <r>
    <x v="0"/>
    <x v="1"/>
    <x v="9"/>
    <n v="2"/>
    <x v="0"/>
    <x v="31"/>
    <x v="0"/>
    <x v="2"/>
    <x v="0"/>
    <x v="4"/>
    <x v="3"/>
    <x v="1"/>
    <x v="3"/>
    <x v="2"/>
    <x v="0"/>
    <x v="2"/>
    <x v="2"/>
    <x v="1"/>
    <x v="3"/>
    <x v="3"/>
    <x v="0"/>
    <x v="2"/>
    <x v="3"/>
    <x v="3"/>
    <x v="2"/>
    <x v="2"/>
    <x v="0"/>
    <x v="4"/>
    <x v="2"/>
    <x v="1"/>
    <x v="2"/>
    <x v="3"/>
    <x v="1"/>
    <x v="1"/>
    <x v="2"/>
    <x v="2"/>
    <x v="3"/>
    <x v="1"/>
    <x v="3"/>
    <x v="4"/>
    <x v="1"/>
    <x v="2"/>
    <x v="1"/>
    <x v="1"/>
    <x v="1"/>
    <x v="0"/>
    <x v="0"/>
    <x v="0"/>
    <x v="0"/>
    <x v="0"/>
    <x v="20"/>
    <x v="40"/>
    <x v="14"/>
    <x v="2"/>
    <x v="11"/>
    <x v="4"/>
    <x v="2"/>
    <x v="6"/>
    <x v="11"/>
    <x v="1"/>
    <x v="2"/>
  </r>
  <r>
    <x v="0"/>
    <x v="1"/>
    <x v="9"/>
    <n v="2"/>
    <x v="0"/>
    <x v="31"/>
    <x v="0"/>
    <x v="3"/>
    <x v="2"/>
    <x v="2"/>
    <x v="2"/>
    <x v="2"/>
    <x v="3"/>
    <x v="4"/>
    <x v="2"/>
    <x v="2"/>
    <x v="2"/>
    <x v="3"/>
    <x v="1"/>
    <x v="3"/>
    <x v="1"/>
    <x v="0"/>
    <x v="2"/>
    <x v="0"/>
    <x v="0"/>
    <x v="3"/>
    <x v="0"/>
    <x v="1"/>
    <x v="1"/>
    <x v="1"/>
    <x v="0"/>
    <x v="0"/>
    <x v="3"/>
    <x v="1"/>
    <x v="1"/>
    <x v="3"/>
    <x v="0"/>
    <x v="1"/>
    <x v="1"/>
    <x v="0"/>
    <x v="0"/>
    <x v="1"/>
    <x v="1"/>
    <x v="0"/>
    <x v="1"/>
    <x v="1"/>
    <x v="2"/>
    <x v="0"/>
    <x v="0"/>
    <x v="0"/>
    <x v="12"/>
    <x v="17"/>
    <x v="14"/>
    <x v="4"/>
    <x v="3"/>
    <x v="2"/>
    <x v="3"/>
    <x v="5"/>
    <x v="6"/>
    <x v="9"/>
    <x v="3"/>
  </r>
  <r>
    <x v="0"/>
    <x v="1"/>
    <x v="5"/>
    <n v="2"/>
    <x v="16"/>
    <x v="38"/>
    <x v="1"/>
    <x v="3"/>
    <x v="3"/>
    <x v="1"/>
    <x v="3"/>
    <x v="2"/>
    <x v="2"/>
    <x v="4"/>
    <x v="2"/>
    <x v="0"/>
    <x v="2"/>
    <x v="3"/>
    <x v="3"/>
    <x v="2"/>
    <x v="1"/>
    <x v="0"/>
    <x v="2"/>
    <x v="2"/>
    <x v="0"/>
    <x v="1"/>
    <x v="0"/>
    <x v="0"/>
    <x v="3"/>
    <x v="1"/>
    <x v="1"/>
    <x v="2"/>
    <x v="1"/>
    <x v="1"/>
    <x v="1"/>
    <x v="3"/>
    <x v="0"/>
    <x v="0"/>
    <x v="0"/>
    <x v="0"/>
    <x v="0"/>
    <x v="0"/>
    <x v="0"/>
    <x v="1"/>
    <x v="1"/>
    <x v="0"/>
    <x v="1"/>
    <x v="0"/>
    <x v="0"/>
    <x v="0"/>
    <x v="5"/>
    <x v="10"/>
    <x v="13"/>
    <x v="7"/>
    <x v="3"/>
    <x v="3"/>
    <x v="6"/>
    <x v="0"/>
    <x v="9"/>
    <x v="1"/>
    <x v="3"/>
  </r>
  <r>
    <x v="0"/>
    <x v="1"/>
    <x v="7"/>
    <n v="2"/>
    <x v="13"/>
    <x v="22"/>
    <x v="0"/>
    <x v="0"/>
    <x v="0"/>
    <x v="0"/>
    <x v="3"/>
    <x v="0"/>
    <x v="3"/>
    <x v="0"/>
    <x v="2"/>
    <x v="2"/>
    <x v="2"/>
    <x v="0"/>
    <x v="1"/>
    <x v="3"/>
    <x v="0"/>
    <x v="0"/>
    <x v="0"/>
    <x v="4"/>
    <x v="0"/>
    <x v="0"/>
    <x v="2"/>
    <x v="1"/>
    <x v="1"/>
    <x v="1"/>
    <x v="0"/>
    <x v="0"/>
    <x v="0"/>
    <x v="0"/>
    <x v="1"/>
    <x v="0"/>
    <x v="3"/>
    <x v="1"/>
    <x v="3"/>
    <x v="1"/>
    <x v="1"/>
    <x v="1"/>
    <x v="1"/>
    <x v="0"/>
    <x v="0"/>
    <x v="0"/>
    <x v="1"/>
    <x v="0"/>
    <x v="0"/>
    <x v="0"/>
    <x v="0"/>
    <x v="46"/>
    <x v="2"/>
    <x v="4"/>
    <x v="0"/>
    <x v="5"/>
    <x v="0"/>
    <x v="2"/>
    <x v="6"/>
    <x v="0"/>
    <x v="6"/>
  </r>
  <r>
    <x v="0"/>
    <x v="1"/>
    <x v="7"/>
    <n v="2"/>
    <x v="13"/>
    <x v="22"/>
    <x v="1"/>
    <x v="0"/>
    <x v="2"/>
    <x v="2"/>
    <x v="1"/>
    <x v="2"/>
    <x v="2"/>
    <x v="2"/>
    <x v="3"/>
    <x v="3"/>
    <x v="2"/>
    <x v="1"/>
    <x v="3"/>
    <x v="2"/>
    <x v="3"/>
    <x v="1"/>
    <x v="1"/>
    <x v="0"/>
    <x v="1"/>
    <x v="1"/>
    <x v="1"/>
    <x v="0"/>
    <x v="1"/>
    <x v="2"/>
    <x v="0"/>
    <x v="3"/>
    <x v="1"/>
    <x v="1"/>
    <x v="3"/>
    <x v="1"/>
    <x v="0"/>
    <x v="1"/>
    <x v="3"/>
    <x v="4"/>
    <x v="1"/>
    <x v="1"/>
    <x v="1"/>
    <x v="3"/>
    <x v="0"/>
    <x v="1"/>
    <x v="0"/>
    <x v="0"/>
    <x v="0"/>
    <x v="0"/>
    <x v="2"/>
    <x v="25"/>
    <x v="27"/>
    <x v="7"/>
    <x v="6"/>
    <x v="6"/>
    <x v="1"/>
    <x v="1"/>
    <x v="7"/>
    <x v="1"/>
    <x v="4"/>
  </r>
  <r>
    <x v="0"/>
    <x v="1"/>
    <x v="5"/>
    <n v="2"/>
    <x v="16"/>
    <x v="38"/>
    <x v="1"/>
    <x v="3"/>
    <x v="0"/>
    <x v="0"/>
    <x v="2"/>
    <x v="0"/>
    <x v="3"/>
    <x v="4"/>
    <x v="0"/>
    <x v="0"/>
    <x v="0"/>
    <x v="1"/>
    <x v="1"/>
    <x v="3"/>
    <x v="0"/>
    <x v="0"/>
    <x v="0"/>
    <x v="4"/>
    <x v="4"/>
    <x v="0"/>
    <x v="0"/>
    <x v="4"/>
    <x v="1"/>
    <x v="1"/>
    <x v="0"/>
    <x v="0"/>
    <x v="0"/>
    <x v="3"/>
    <x v="0"/>
    <x v="3"/>
    <x v="3"/>
    <x v="1"/>
    <x v="3"/>
    <x v="4"/>
    <x v="1"/>
    <x v="1"/>
    <x v="1"/>
    <x v="1"/>
    <x v="0"/>
    <x v="1"/>
    <x v="2"/>
    <x v="0"/>
    <x v="0"/>
    <x v="0"/>
    <x v="11"/>
    <x v="22"/>
    <x v="6"/>
    <x v="4"/>
    <x v="0"/>
    <x v="5"/>
    <x v="8"/>
    <x v="6"/>
    <x v="6"/>
    <x v="8"/>
    <x v="6"/>
  </r>
  <r>
    <x v="0"/>
    <x v="1"/>
    <x v="5"/>
    <n v="2"/>
    <x v="16"/>
    <x v="38"/>
    <x v="0"/>
    <x v="3"/>
    <x v="4"/>
    <x v="2"/>
    <x v="2"/>
    <x v="4"/>
    <x v="1"/>
    <x v="4"/>
    <x v="0"/>
    <x v="0"/>
    <x v="2"/>
    <x v="2"/>
    <x v="1"/>
    <x v="2"/>
    <x v="0"/>
    <x v="3"/>
    <x v="2"/>
    <x v="0"/>
    <x v="0"/>
    <x v="1"/>
    <x v="2"/>
    <x v="3"/>
    <x v="1"/>
    <x v="1"/>
    <x v="2"/>
    <x v="0"/>
    <x v="3"/>
    <x v="3"/>
    <x v="1"/>
    <x v="2"/>
    <x v="0"/>
    <x v="1"/>
    <x v="0"/>
    <x v="1"/>
    <x v="1"/>
    <x v="1"/>
    <x v="1"/>
    <x v="1"/>
    <x v="1"/>
    <x v="0"/>
    <x v="1"/>
    <x v="0"/>
    <x v="0"/>
    <x v="0"/>
    <x v="10"/>
    <x v="17"/>
    <x v="22"/>
    <x v="2"/>
    <x v="0"/>
    <x v="2"/>
    <x v="6"/>
    <x v="2"/>
    <x v="2"/>
    <x v="11"/>
    <x v="3"/>
  </r>
  <r>
    <x v="0"/>
    <x v="1"/>
    <x v="5"/>
    <n v="2"/>
    <x v="16"/>
    <x v="38"/>
    <x v="1"/>
    <x v="0"/>
    <x v="0"/>
    <x v="0"/>
    <x v="0"/>
    <x v="0"/>
    <x v="0"/>
    <x v="0"/>
    <x v="0"/>
    <x v="0"/>
    <x v="0"/>
    <x v="1"/>
    <x v="3"/>
    <x v="4"/>
    <x v="4"/>
    <x v="0"/>
    <x v="0"/>
    <x v="4"/>
    <x v="4"/>
    <x v="0"/>
    <x v="2"/>
    <x v="1"/>
    <x v="1"/>
    <x v="1"/>
    <x v="0"/>
    <x v="0"/>
    <x v="0"/>
    <x v="0"/>
    <x v="0"/>
    <x v="0"/>
    <x v="3"/>
    <x v="1"/>
    <x v="3"/>
    <x v="4"/>
    <x v="1"/>
    <x v="1"/>
    <x v="1"/>
    <x v="0"/>
    <x v="0"/>
    <x v="0"/>
    <x v="1"/>
    <x v="0"/>
    <x v="0"/>
    <x v="0"/>
    <x v="0"/>
    <x v="0"/>
    <x v="6"/>
    <x v="7"/>
    <x v="15"/>
    <x v="5"/>
    <x v="8"/>
    <x v="2"/>
    <x v="6"/>
    <x v="0"/>
    <x v="0"/>
  </r>
  <r>
    <x v="0"/>
    <x v="1"/>
    <x v="8"/>
    <n v="2"/>
    <x v="15"/>
    <x v="23"/>
    <x v="0"/>
    <x v="3"/>
    <x v="0"/>
    <x v="2"/>
    <x v="2"/>
    <x v="2"/>
    <x v="2"/>
    <x v="4"/>
    <x v="2"/>
    <x v="0"/>
    <x v="2"/>
    <x v="3"/>
    <x v="1"/>
    <x v="3"/>
    <x v="1"/>
    <x v="0"/>
    <x v="2"/>
    <x v="0"/>
    <x v="0"/>
    <x v="3"/>
    <x v="0"/>
    <x v="0"/>
    <x v="0"/>
    <x v="1"/>
    <x v="2"/>
    <x v="3"/>
    <x v="3"/>
    <x v="3"/>
    <x v="1"/>
    <x v="0"/>
    <x v="3"/>
    <x v="1"/>
    <x v="1"/>
    <x v="1"/>
    <x v="2"/>
    <x v="2"/>
    <x v="1"/>
    <x v="1"/>
    <x v="0"/>
    <x v="1"/>
    <x v="1"/>
    <x v="0"/>
    <x v="0"/>
    <x v="0"/>
    <x v="2"/>
    <x v="13"/>
    <x v="13"/>
    <x v="4"/>
    <x v="3"/>
    <x v="2"/>
    <x v="3"/>
    <x v="0"/>
    <x v="4"/>
    <x v="11"/>
    <x v="6"/>
  </r>
  <r>
    <x v="0"/>
    <x v="1"/>
    <x v="5"/>
    <n v="2"/>
    <x v="16"/>
    <x v="38"/>
    <x v="1"/>
    <x v="4"/>
    <x v="3"/>
    <x v="3"/>
    <x v="3"/>
    <x v="2"/>
    <x v="2"/>
    <x v="4"/>
    <x v="2"/>
    <x v="3"/>
    <x v="2"/>
    <x v="3"/>
    <x v="3"/>
    <x v="2"/>
    <x v="0"/>
    <x v="1"/>
    <x v="2"/>
    <x v="3"/>
    <x v="0"/>
    <x v="3"/>
    <x v="2"/>
    <x v="4"/>
    <x v="1"/>
    <x v="1"/>
    <x v="0"/>
    <x v="0"/>
    <x v="1"/>
    <x v="5"/>
    <x v="3"/>
    <x v="4"/>
    <x v="3"/>
    <x v="1"/>
    <x v="1"/>
    <x v="1"/>
    <x v="2"/>
    <x v="2"/>
    <x v="1"/>
    <x v="1"/>
    <x v="1"/>
    <x v="0"/>
    <x v="0"/>
    <x v="0"/>
    <x v="0"/>
    <x v="0"/>
    <x v="4"/>
    <x v="10"/>
    <x v="15"/>
    <x v="7"/>
    <x v="4"/>
    <x v="2"/>
    <x v="3"/>
    <x v="5"/>
    <x v="6"/>
    <x v="13"/>
    <x v="9"/>
  </r>
  <r>
    <x v="0"/>
    <x v="1"/>
    <x v="7"/>
    <n v="2"/>
    <x v="14"/>
    <x v="39"/>
    <x v="0"/>
    <x v="3"/>
    <x v="2"/>
    <x v="3"/>
    <x v="2"/>
    <x v="2"/>
    <x v="3"/>
    <x v="4"/>
    <x v="2"/>
    <x v="2"/>
    <x v="2"/>
    <x v="2"/>
    <x v="1"/>
    <x v="3"/>
    <x v="1"/>
    <x v="2"/>
    <x v="2"/>
    <x v="0"/>
    <x v="0"/>
    <x v="3"/>
    <x v="0"/>
    <x v="4"/>
    <x v="0"/>
    <x v="2"/>
    <x v="2"/>
    <x v="3"/>
    <x v="3"/>
    <x v="3"/>
    <x v="1"/>
    <x v="3"/>
    <x v="2"/>
    <x v="1"/>
    <x v="1"/>
    <x v="0"/>
    <x v="2"/>
    <x v="2"/>
    <x v="1"/>
    <x v="1"/>
    <x v="0"/>
    <x v="0"/>
    <x v="2"/>
    <x v="0"/>
    <x v="0"/>
    <x v="0"/>
    <x v="9"/>
    <x v="17"/>
    <x v="13"/>
    <x v="4"/>
    <x v="2"/>
    <x v="2"/>
    <x v="3"/>
    <x v="6"/>
    <x v="10"/>
    <x v="11"/>
    <x v="3"/>
  </r>
  <r>
    <x v="0"/>
    <x v="1"/>
    <x v="7"/>
    <n v="2"/>
    <x v="13"/>
    <x v="39"/>
    <x v="0"/>
    <x v="3"/>
    <x v="2"/>
    <x v="1"/>
    <x v="0"/>
    <x v="0"/>
    <x v="4"/>
    <x v="4"/>
    <x v="0"/>
    <x v="2"/>
    <x v="0"/>
    <x v="3"/>
    <x v="3"/>
    <x v="1"/>
    <x v="0"/>
    <x v="0"/>
    <x v="2"/>
    <x v="0"/>
    <x v="0"/>
    <x v="3"/>
    <x v="4"/>
    <x v="2"/>
    <x v="1"/>
    <x v="1"/>
    <x v="0"/>
    <x v="0"/>
    <x v="0"/>
    <x v="1"/>
    <x v="1"/>
    <x v="0"/>
    <x v="3"/>
    <x v="1"/>
    <x v="3"/>
    <x v="4"/>
    <x v="1"/>
    <x v="1"/>
    <x v="1"/>
    <x v="0"/>
    <x v="0"/>
    <x v="0"/>
    <x v="0"/>
    <x v="0"/>
    <x v="0"/>
    <x v="0"/>
    <x v="14"/>
    <x v="23"/>
    <x v="6"/>
    <x v="8"/>
    <x v="0"/>
    <x v="2"/>
    <x v="3"/>
    <x v="9"/>
    <x v="6"/>
    <x v="7"/>
    <x v="6"/>
  </r>
  <r>
    <x v="0"/>
    <x v="1"/>
    <x v="7"/>
    <n v="2"/>
    <x v="14"/>
    <x v="39"/>
    <x v="1"/>
    <x v="3"/>
    <x v="2"/>
    <x v="0"/>
    <x v="2"/>
    <x v="2"/>
    <x v="0"/>
    <x v="4"/>
    <x v="0"/>
    <x v="2"/>
    <x v="0"/>
    <x v="2"/>
    <x v="3"/>
    <x v="3"/>
    <x v="0"/>
    <x v="0"/>
    <x v="2"/>
    <x v="4"/>
    <x v="4"/>
    <x v="3"/>
    <x v="1"/>
    <x v="0"/>
    <x v="1"/>
    <x v="1"/>
    <x v="0"/>
    <x v="3"/>
    <x v="0"/>
    <x v="0"/>
    <x v="0"/>
    <x v="3"/>
    <x v="0"/>
    <x v="1"/>
    <x v="1"/>
    <x v="1"/>
    <x v="2"/>
    <x v="2"/>
    <x v="1"/>
    <x v="1"/>
    <x v="0"/>
    <x v="0"/>
    <x v="0"/>
    <x v="0"/>
    <x v="0"/>
    <x v="0"/>
    <x v="16"/>
    <x v="19"/>
    <x v="19"/>
    <x v="2"/>
    <x v="0"/>
    <x v="0"/>
    <x v="0"/>
    <x v="1"/>
    <x v="2"/>
    <x v="0"/>
    <x v="6"/>
  </r>
  <r>
    <x v="0"/>
    <x v="1"/>
    <x v="7"/>
    <n v="2"/>
    <x v="14"/>
    <x v="22"/>
    <x v="0"/>
    <x v="0"/>
    <x v="2"/>
    <x v="2"/>
    <x v="2"/>
    <x v="2"/>
    <x v="3"/>
    <x v="3"/>
    <x v="0"/>
    <x v="2"/>
    <x v="2"/>
    <x v="3"/>
    <x v="1"/>
    <x v="3"/>
    <x v="3"/>
    <x v="0"/>
    <x v="1"/>
    <x v="0"/>
    <x v="0"/>
    <x v="3"/>
    <x v="0"/>
    <x v="2"/>
    <x v="1"/>
    <x v="1"/>
    <x v="0"/>
    <x v="3"/>
    <x v="1"/>
    <x v="1"/>
    <x v="3"/>
    <x v="1"/>
    <x v="1"/>
    <x v="1"/>
    <x v="2"/>
    <x v="2"/>
    <x v="3"/>
    <x v="4"/>
    <x v="1"/>
    <x v="1"/>
    <x v="1"/>
    <x v="0"/>
    <x v="1"/>
    <x v="0"/>
    <x v="0"/>
    <x v="0"/>
    <x v="2"/>
    <x v="2"/>
    <x v="13"/>
    <x v="4"/>
    <x v="16"/>
    <x v="6"/>
    <x v="3"/>
    <x v="1"/>
    <x v="2"/>
    <x v="1"/>
    <x v="4"/>
  </r>
  <r>
    <x v="0"/>
    <x v="1"/>
    <x v="7"/>
    <n v="2"/>
    <x v="14"/>
    <x v="39"/>
    <x v="0"/>
    <x v="0"/>
    <x v="0"/>
    <x v="1"/>
    <x v="3"/>
    <x v="1"/>
    <x v="4"/>
    <x v="2"/>
    <x v="0"/>
    <x v="0"/>
    <x v="0"/>
    <x v="0"/>
    <x v="0"/>
    <x v="2"/>
    <x v="0"/>
    <x v="0"/>
    <x v="0"/>
    <x v="4"/>
    <x v="4"/>
    <x v="0"/>
    <x v="2"/>
    <x v="1"/>
    <x v="1"/>
    <x v="1"/>
    <x v="0"/>
    <x v="0"/>
    <x v="0"/>
    <x v="0"/>
    <x v="1"/>
    <x v="3"/>
    <x v="3"/>
    <x v="1"/>
    <x v="3"/>
    <x v="4"/>
    <x v="1"/>
    <x v="1"/>
    <x v="1"/>
    <x v="0"/>
    <x v="0"/>
    <x v="0"/>
    <x v="0"/>
    <x v="0"/>
    <x v="0"/>
    <x v="0"/>
    <x v="6"/>
    <x v="48"/>
    <x v="0"/>
    <x v="6"/>
    <x v="0"/>
    <x v="5"/>
    <x v="8"/>
    <x v="2"/>
    <x v="6"/>
    <x v="0"/>
    <x v="3"/>
  </r>
  <r>
    <x v="0"/>
    <x v="1"/>
    <x v="9"/>
    <n v="2"/>
    <x v="2"/>
    <x v="19"/>
    <x v="0"/>
    <x v="0"/>
    <x v="0"/>
    <x v="3"/>
    <x v="3"/>
    <x v="2"/>
    <x v="0"/>
    <x v="4"/>
    <x v="4"/>
    <x v="2"/>
    <x v="0"/>
    <x v="2"/>
    <x v="3"/>
    <x v="0"/>
    <x v="4"/>
    <x v="3"/>
    <x v="4"/>
    <x v="0"/>
    <x v="4"/>
    <x v="3"/>
    <x v="5"/>
    <x v="4"/>
    <x v="3"/>
    <x v="0"/>
    <x v="1"/>
    <x v="2"/>
    <x v="1"/>
    <x v="1"/>
    <x v="3"/>
    <x v="1"/>
    <x v="1"/>
    <x v="1"/>
    <x v="1"/>
    <x v="2"/>
    <x v="3"/>
    <x v="3"/>
    <x v="1"/>
    <x v="2"/>
    <x v="0"/>
    <x v="2"/>
    <x v="1"/>
    <x v="0"/>
    <x v="0"/>
    <x v="0"/>
    <x v="13"/>
    <x v="6"/>
    <x v="11"/>
    <x v="6"/>
    <x v="10"/>
    <x v="3"/>
    <x v="0"/>
    <x v="3"/>
    <x v="19"/>
    <x v="1"/>
    <x v="4"/>
  </r>
  <r>
    <x v="0"/>
    <x v="1"/>
    <x v="9"/>
    <n v="2"/>
    <x v="2"/>
    <x v="40"/>
    <x v="1"/>
    <x v="2"/>
    <x v="3"/>
    <x v="3"/>
    <x v="3"/>
    <x v="3"/>
    <x v="4"/>
    <x v="4"/>
    <x v="3"/>
    <x v="2"/>
    <x v="3"/>
    <x v="4"/>
    <x v="3"/>
    <x v="2"/>
    <x v="1"/>
    <x v="0"/>
    <x v="2"/>
    <x v="1"/>
    <x v="1"/>
    <x v="1"/>
    <x v="2"/>
    <x v="1"/>
    <x v="1"/>
    <x v="1"/>
    <x v="2"/>
    <x v="3"/>
    <x v="1"/>
    <x v="4"/>
    <x v="3"/>
    <x v="3"/>
    <x v="0"/>
    <x v="1"/>
    <x v="4"/>
    <x v="3"/>
    <x v="4"/>
    <x v="1"/>
    <x v="1"/>
    <x v="3"/>
    <x v="1"/>
    <x v="1"/>
    <x v="1"/>
    <x v="0"/>
    <x v="0"/>
    <x v="0"/>
    <x v="8"/>
    <x v="28"/>
    <x v="4"/>
    <x v="7"/>
    <x v="3"/>
    <x v="6"/>
    <x v="1"/>
    <x v="2"/>
    <x v="12"/>
    <x v="6"/>
    <x v="1"/>
  </r>
  <r>
    <x v="0"/>
    <x v="1"/>
    <x v="9"/>
    <n v="2"/>
    <x v="2"/>
    <x v="40"/>
    <x v="1"/>
    <x v="2"/>
    <x v="3"/>
    <x v="1"/>
    <x v="1"/>
    <x v="1"/>
    <x v="4"/>
    <x v="1"/>
    <x v="3"/>
    <x v="3"/>
    <x v="3"/>
    <x v="4"/>
    <x v="3"/>
    <x v="3"/>
    <x v="3"/>
    <x v="1"/>
    <x v="3"/>
    <x v="1"/>
    <x v="3"/>
    <x v="4"/>
    <x v="1"/>
    <x v="4"/>
    <x v="1"/>
    <x v="1"/>
    <x v="2"/>
    <x v="3"/>
    <x v="4"/>
    <x v="4"/>
    <x v="4"/>
    <x v="2"/>
    <x v="1"/>
    <x v="1"/>
    <x v="4"/>
    <x v="3"/>
    <x v="4"/>
    <x v="2"/>
    <x v="1"/>
    <x v="1"/>
    <x v="1"/>
    <x v="0"/>
    <x v="2"/>
    <x v="0"/>
    <x v="0"/>
    <x v="0"/>
    <x v="4"/>
    <x v="66"/>
    <x v="24"/>
    <x v="2"/>
    <x v="6"/>
    <x v="1"/>
    <x v="4"/>
    <x v="0"/>
    <x v="12"/>
    <x v="12"/>
    <x v="8"/>
  </r>
  <r>
    <x v="0"/>
    <x v="1"/>
    <x v="9"/>
    <n v="2"/>
    <x v="2"/>
    <x v="40"/>
    <x v="1"/>
    <x v="2"/>
    <x v="2"/>
    <x v="2"/>
    <x v="1"/>
    <x v="1"/>
    <x v="2"/>
    <x v="4"/>
    <x v="3"/>
    <x v="4"/>
    <x v="3"/>
    <x v="1"/>
    <x v="1"/>
    <x v="3"/>
    <x v="3"/>
    <x v="2"/>
    <x v="2"/>
    <x v="0"/>
    <x v="3"/>
    <x v="1"/>
    <x v="0"/>
    <x v="4"/>
    <x v="1"/>
    <x v="1"/>
    <x v="2"/>
    <x v="0"/>
    <x v="3"/>
    <x v="1"/>
    <x v="1"/>
    <x v="1"/>
    <x v="0"/>
    <x v="1"/>
    <x v="4"/>
    <x v="3"/>
    <x v="4"/>
    <x v="4"/>
    <x v="1"/>
    <x v="1"/>
    <x v="1"/>
    <x v="1"/>
    <x v="1"/>
    <x v="0"/>
    <x v="0"/>
    <x v="0"/>
    <x v="9"/>
    <x v="14"/>
    <x v="24"/>
    <x v="4"/>
    <x v="8"/>
    <x v="2"/>
    <x v="7"/>
    <x v="6"/>
    <x v="2"/>
    <x v="9"/>
    <x v="1"/>
  </r>
  <r>
    <x v="0"/>
    <x v="1"/>
    <x v="9"/>
    <n v="2"/>
    <x v="2"/>
    <x v="40"/>
    <x v="1"/>
    <x v="3"/>
    <x v="3"/>
    <x v="3"/>
    <x v="3"/>
    <x v="1"/>
    <x v="3"/>
    <x v="4"/>
    <x v="3"/>
    <x v="2"/>
    <x v="3"/>
    <x v="3"/>
    <x v="1"/>
    <x v="0"/>
    <x v="1"/>
    <x v="2"/>
    <x v="2"/>
    <x v="0"/>
    <x v="0"/>
    <x v="3"/>
    <x v="0"/>
    <x v="4"/>
    <x v="1"/>
    <x v="1"/>
    <x v="0"/>
    <x v="0"/>
    <x v="2"/>
    <x v="2"/>
    <x v="1"/>
    <x v="3"/>
    <x v="0"/>
    <x v="1"/>
    <x v="2"/>
    <x v="1"/>
    <x v="2"/>
    <x v="2"/>
    <x v="1"/>
    <x v="0"/>
    <x v="0"/>
    <x v="1"/>
    <x v="1"/>
    <x v="0"/>
    <x v="0"/>
    <x v="0"/>
    <x v="3"/>
    <x v="38"/>
    <x v="18"/>
    <x v="3"/>
    <x v="2"/>
    <x v="2"/>
    <x v="3"/>
    <x v="6"/>
    <x v="6"/>
    <x v="4"/>
    <x v="3"/>
  </r>
  <r>
    <x v="0"/>
    <x v="1"/>
    <x v="9"/>
    <n v="2"/>
    <x v="2"/>
    <x v="40"/>
    <x v="1"/>
    <x v="3"/>
    <x v="2"/>
    <x v="1"/>
    <x v="3"/>
    <x v="1"/>
    <x v="3"/>
    <x v="0"/>
    <x v="2"/>
    <x v="2"/>
    <x v="3"/>
    <x v="1"/>
    <x v="1"/>
    <x v="3"/>
    <x v="0"/>
    <x v="1"/>
    <x v="0"/>
    <x v="4"/>
    <x v="1"/>
    <x v="1"/>
    <x v="0"/>
    <x v="0"/>
    <x v="1"/>
    <x v="1"/>
    <x v="0"/>
    <x v="2"/>
    <x v="3"/>
    <x v="5"/>
    <x v="1"/>
    <x v="0"/>
    <x v="0"/>
    <x v="1"/>
    <x v="3"/>
    <x v="1"/>
    <x v="2"/>
    <x v="1"/>
    <x v="1"/>
    <x v="2"/>
    <x v="1"/>
    <x v="1"/>
    <x v="1"/>
    <x v="0"/>
    <x v="0"/>
    <x v="0"/>
    <x v="14"/>
    <x v="52"/>
    <x v="18"/>
    <x v="4"/>
    <x v="4"/>
    <x v="5"/>
    <x v="1"/>
    <x v="0"/>
    <x v="16"/>
    <x v="14"/>
    <x v="6"/>
  </r>
  <r>
    <x v="0"/>
    <x v="1"/>
    <x v="9"/>
    <n v="2"/>
    <x v="2"/>
    <x v="40"/>
    <x v="0"/>
    <x v="2"/>
    <x v="3"/>
    <x v="3"/>
    <x v="3"/>
    <x v="4"/>
    <x v="2"/>
    <x v="4"/>
    <x v="2"/>
    <x v="2"/>
    <x v="3"/>
    <x v="1"/>
    <x v="3"/>
    <x v="2"/>
    <x v="1"/>
    <x v="3"/>
    <x v="2"/>
    <x v="0"/>
    <x v="0"/>
    <x v="1"/>
    <x v="4"/>
    <x v="2"/>
    <x v="1"/>
    <x v="1"/>
    <x v="0"/>
    <x v="0"/>
    <x v="0"/>
    <x v="2"/>
    <x v="2"/>
    <x v="2"/>
    <x v="1"/>
    <x v="1"/>
    <x v="2"/>
    <x v="0"/>
    <x v="3"/>
    <x v="0"/>
    <x v="1"/>
    <x v="1"/>
    <x v="1"/>
    <x v="1"/>
    <x v="2"/>
    <x v="0"/>
    <x v="0"/>
    <x v="0"/>
    <x v="8"/>
    <x v="16"/>
    <x v="18"/>
    <x v="7"/>
    <x v="21"/>
    <x v="2"/>
    <x v="6"/>
    <x v="9"/>
    <x v="6"/>
    <x v="0"/>
    <x v="2"/>
  </r>
  <r>
    <x v="0"/>
    <x v="1"/>
    <x v="9"/>
    <n v="2"/>
    <x v="2"/>
    <x v="40"/>
    <x v="0"/>
    <x v="3"/>
    <x v="2"/>
    <x v="3"/>
    <x v="2"/>
    <x v="1"/>
    <x v="2"/>
    <x v="4"/>
    <x v="0"/>
    <x v="0"/>
    <x v="2"/>
    <x v="1"/>
    <x v="1"/>
    <x v="3"/>
    <x v="4"/>
    <x v="1"/>
    <x v="2"/>
    <x v="0"/>
    <x v="0"/>
    <x v="3"/>
    <x v="0"/>
    <x v="4"/>
    <x v="1"/>
    <x v="1"/>
    <x v="0"/>
    <x v="0"/>
    <x v="1"/>
    <x v="5"/>
    <x v="3"/>
    <x v="3"/>
    <x v="1"/>
    <x v="1"/>
    <x v="4"/>
    <x v="2"/>
    <x v="2"/>
    <x v="2"/>
    <x v="1"/>
    <x v="1"/>
    <x v="1"/>
    <x v="0"/>
    <x v="2"/>
    <x v="0"/>
    <x v="0"/>
    <x v="0"/>
    <x v="9"/>
    <x v="10"/>
    <x v="13"/>
    <x v="4"/>
    <x v="18"/>
    <x v="2"/>
    <x v="3"/>
    <x v="6"/>
    <x v="6"/>
    <x v="13"/>
    <x v="1"/>
  </r>
  <r>
    <x v="0"/>
    <x v="1"/>
    <x v="9"/>
    <n v="2"/>
    <x v="2"/>
    <x v="40"/>
    <x v="1"/>
    <x v="0"/>
    <x v="2"/>
    <x v="3"/>
    <x v="3"/>
    <x v="2"/>
    <x v="2"/>
    <x v="4"/>
    <x v="2"/>
    <x v="2"/>
    <x v="2"/>
    <x v="2"/>
    <x v="0"/>
    <x v="0"/>
    <x v="0"/>
    <x v="0"/>
    <x v="2"/>
    <x v="0"/>
    <x v="1"/>
    <x v="3"/>
    <x v="1"/>
    <x v="4"/>
    <x v="0"/>
    <x v="2"/>
    <x v="0"/>
    <x v="3"/>
    <x v="0"/>
    <x v="1"/>
    <x v="1"/>
    <x v="0"/>
    <x v="3"/>
    <x v="1"/>
    <x v="1"/>
    <x v="4"/>
    <x v="3"/>
    <x v="2"/>
    <x v="1"/>
    <x v="3"/>
    <x v="1"/>
    <x v="0"/>
    <x v="0"/>
    <x v="0"/>
    <x v="0"/>
    <x v="0"/>
    <x v="6"/>
    <x v="10"/>
    <x v="13"/>
    <x v="0"/>
    <x v="0"/>
    <x v="2"/>
    <x v="6"/>
    <x v="0"/>
    <x v="18"/>
    <x v="7"/>
    <x v="6"/>
  </r>
  <r>
    <x v="0"/>
    <x v="1"/>
    <x v="9"/>
    <n v="2"/>
    <x v="2"/>
    <x v="40"/>
    <x v="1"/>
    <x v="3"/>
    <x v="2"/>
    <x v="3"/>
    <x v="2"/>
    <x v="2"/>
    <x v="3"/>
    <x v="0"/>
    <x v="0"/>
    <x v="2"/>
    <x v="0"/>
    <x v="2"/>
    <x v="1"/>
    <x v="3"/>
    <x v="1"/>
    <x v="1"/>
    <x v="1"/>
    <x v="0"/>
    <x v="1"/>
    <x v="3"/>
    <x v="0"/>
    <x v="4"/>
    <x v="0"/>
    <x v="1"/>
    <x v="0"/>
    <x v="3"/>
    <x v="4"/>
    <x v="1"/>
    <x v="3"/>
    <x v="3"/>
    <x v="0"/>
    <x v="1"/>
    <x v="1"/>
    <x v="1"/>
    <x v="3"/>
    <x v="2"/>
    <x v="1"/>
    <x v="1"/>
    <x v="1"/>
    <x v="0"/>
    <x v="1"/>
    <x v="0"/>
    <x v="0"/>
    <x v="0"/>
    <x v="9"/>
    <x v="19"/>
    <x v="19"/>
    <x v="4"/>
    <x v="1"/>
    <x v="6"/>
    <x v="6"/>
    <x v="6"/>
    <x v="7"/>
    <x v="18"/>
    <x v="1"/>
  </r>
  <r>
    <x v="0"/>
    <x v="1"/>
    <x v="9"/>
    <n v="2"/>
    <x v="2"/>
    <x v="40"/>
    <x v="0"/>
    <x v="2"/>
    <x v="3"/>
    <x v="1"/>
    <x v="1"/>
    <x v="3"/>
    <x v="4"/>
    <x v="2"/>
    <x v="2"/>
    <x v="2"/>
    <x v="4"/>
    <x v="3"/>
    <x v="3"/>
    <x v="3"/>
    <x v="1"/>
    <x v="0"/>
    <x v="1"/>
    <x v="0"/>
    <x v="3"/>
    <x v="1"/>
    <x v="1"/>
    <x v="0"/>
    <x v="1"/>
    <x v="1"/>
    <x v="0"/>
    <x v="3"/>
    <x v="1"/>
    <x v="4"/>
    <x v="0"/>
    <x v="0"/>
    <x v="0"/>
    <x v="1"/>
    <x v="4"/>
    <x v="3"/>
    <x v="3"/>
    <x v="2"/>
    <x v="1"/>
    <x v="1"/>
    <x v="1"/>
    <x v="1"/>
    <x v="1"/>
    <x v="0"/>
    <x v="0"/>
    <x v="0"/>
    <x v="4"/>
    <x v="50"/>
    <x v="28"/>
    <x v="2"/>
    <x v="3"/>
    <x v="6"/>
    <x v="7"/>
    <x v="1"/>
    <x v="2"/>
    <x v="6"/>
    <x v="0"/>
  </r>
  <r>
    <x v="0"/>
    <x v="1"/>
    <x v="9"/>
    <n v="2"/>
    <x v="2"/>
    <x v="40"/>
    <x v="1"/>
    <x v="2"/>
    <x v="2"/>
    <x v="2"/>
    <x v="3"/>
    <x v="2"/>
    <x v="2"/>
    <x v="4"/>
    <x v="2"/>
    <x v="2"/>
    <x v="2"/>
    <x v="3"/>
    <x v="3"/>
    <x v="0"/>
    <x v="0"/>
    <x v="2"/>
    <x v="2"/>
    <x v="0"/>
    <x v="0"/>
    <x v="3"/>
    <x v="0"/>
    <x v="4"/>
    <x v="1"/>
    <x v="1"/>
    <x v="2"/>
    <x v="3"/>
    <x v="3"/>
    <x v="1"/>
    <x v="1"/>
    <x v="3"/>
    <x v="3"/>
    <x v="2"/>
    <x v="0"/>
    <x v="0"/>
    <x v="0"/>
    <x v="0"/>
    <x v="1"/>
    <x v="1"/>
    <x v="0"/>
    <x v="1"/>
    <x v="1"/>
    <x v="0"/>
    <x v="0"/>
    <x v="0"/>
    <x v="9"/>
    <x v="10"/>
    <x v="14"/>
    <x v="6"/>
    <x v="11"/>
    <x v="2"/>
    <x v="3"/>
    <x v="6"/>
    <x v="12"/>
    <x v="9"/>
    <x v="3"/>
  </r>
  <r>
    <x v="0"/>
    <x v="1"/>
    <x v="9"/>
    <n v="2"/>
    <x v="2"/>
    <x v="40"/>
    <x v="0"/>
    <x v="2"/>
    <x v="2"/>
    <x v="2"/>
    <x v="3"/>
    <x v="1"/>
    <x v="4"/>
    <x v="4"/>
    <x v="3"/>
    <x v="2"/>
    <x v="3"/>
    <x v="4"/>
    <x v="1"/>
    <x v="3"/>
    <x v="1"/>
    <x v="2"/>
    <x v="2"/>
    <x v="0"/>
    <x v="1"/>
    <x v="3"/>
    <x v="0"/>
    <x v="0"/>
    <x v="1"/>
    <x v="1"/>
    <x v="2"/>
    <x v="3"/>
    <x v="2"/>
    <x v="2"/>
    <x v="2"/>
    <x v="2"/>
    <x v="4"/>
    <x v="1"/>
    <x v="2"/>
    <x v="2"/>
    <x v="3"/>
    <x v="2"/>
    <x v="1"/>
    <x v="2"/>
    <x v="0"/>
    <x v="1"/>
    <x v="4"/>
    <x v="0"/>
    <x v="0"/>
    <x v="0"/>
    <x v="9"/>
    <x v="4"/>
    <x v="4"/>
    <x v="4"/>
    <x v="2"/>
    <x v="2"/>
    <x v="6"/>
    <x v="0"/>
    <x v="12"/>
    <x v="4"/>
    <x v="2"/>
  </r>
  <r>
    <x v="0"/>
    <x v="1"/>
    <x v="9"/>
    <n v="2"/>
    <x v="2"/>
    <x v="40"/>
    <x v="0"/>
    <x v="2"/>
    <x v="3"/>
    <x v="4"/>
    <x v="3"/>
    <x v="3"/>
    <x v="4"/>
    <x v="1"/>
    <x v="3"/>
    <x v="3"/>
    <x v="3"/>
    <x v="4"/>
    <x v="3"/>
    <x v="3"/>
    <x v="2"/>
    <x v="3"/>
    <x v="3"/>
    <x v="3"/>
    <x v="1"/>
    <x v="1"/>
    <x v="1"/>
    <x v="3"/>
    <x v="1"/>
    <x v="1"/>
    <x v="2"/>
    <x v="0"/>
    <x v="2"/>
    <x v="2"/>
    <x v="2"/>
    <x v="2"/>
    <x v="1"/>
    <x v="1"/>
    <x v="2"/>
    <x v="1"/>
    <x v="2"/>
    <x v="0"/>
    <x v="1"/>
    <x v="2"/>
    <x v="1"/>
    <x v="0"/>
    <x v="2"/>
    <x v="0"/>
    <x v="0"/>
    <x v="0"/>
    <x v="8"/>
    <x v="66"/>
    <x v="24"/>
    <x v="2"/>
    <x v="5"/>
    <x v="4"/>
    <x v="1"/>
    <x v="1"/>
    <x v="2"/>
    <x v="4"/>
    <x v="2"/>
  </r>
  <r>
    <x v="0"/>
    <x v="1"/>
    <x v="9"/>
    <n v="2"/>
    <x v="2"/>
    <x v="40"/>
    <x v="1"/>
    <x v="2"/>
    <x v="3"/>
    <x v="3"/>
    <x v="2"/>
    <x v="2"/>
    <x v="3"/>
    <x v="4"/>
    <x v="0"/>
    <x v="2"/>
    <x v="2"/>
    <x v="3"/>
    <x v="1"/>
    <x v="2"/>
    <x v="1"/>
    <x v="0"/>
    <x v="2"/>
    <x v="0"/>
    <x v="0"/>
    <x v="3"/>
    <x v="0"/>
    <x v="4"/>
    <x v="0"/>
    <x v="1"/>
    <x v="2"/>
    <x v="2"/>
    <x v="3"/>
    <x v="5"/>
    <x v="1"/>
    <x v="0"/>
    <x v="0"/>
    <x v="1"/>
    <x v="1"/>
    <x v="1"/>
    <x v="0"/>
    <x v="2"/>
    <x v="1"/>
    <x v="1"/>
    <x v="0"/>
    <x v="1"/>
    <x v="2"/>
    <x v="0"/>
    <x v="0"/>
    <x v="0"/>
    <x v="8"/>
    <x v="17"/>
    <x v="13"/>
    <x v="2"/>
    <x v="3"/>
    <x v="2"/>
    <x v="3"/>
    <x v="6"/>
    <x v="35"/>
    <x v="14"/>
    <x v="6"/>
  </r>
  <r>
    <x v="0"/>
    <x v="1"/>
    <x v="9"/>
    <n v="2"/>
    <x v="2"/>
    <x v="40"/>
    <x v="1"/>
    <x v="2"/>
    <x v="0"/>
    <x v="3"/>
    <x v="2"/>
    <x v="3"/>
    <x v="4"/>
    <x v="4"/>
    <x v="1"/>
    <x v="0"/>
    <x v="0"/>
    <x v="3"/>
    <x v="3"/>
    <x v="0"/>
    <x v="2"/>
    <x v="3"/>
    <x v="0"/>
    <x v="4"/>
    <x v="3"/>
    <x v="4"/>
    <x v="2"/>
    <x v="1"/>
    <x v="1"/>
    <x v="0"/>
    <x v="0"/>
    <x v="0"/>
    <x v="3"/>
    <x v="1"/>
    <x v="1"/>
    <x v="0"/>
    <x v="3"/>
    <x v="1"/>
    <x v="4"/>
    <x v="3"/>
    <x v="2"/>
    <x v="1"/>
    <x v="1"/>
    <x v="1"/>
    <x v="0"/>
    <x v="1"/>
    <x v="1"/>
    <x v="0"/>
    <x v="0"/>
    <x v="0"/>
    <x v="7"/>
    <x v="25"/>
    <x v="17"/>
    <x v="6"/>
    <x v="5"/>
    <x v="5"/>
    <x v="4"/>
    <x v="2"/>
    <x v="24"/>
    <x v="9"/>
    <x v="6"/>
  </r>
  <r>
    <x v="0"/>
    <x v="1"/>
    <x v="9"/>
    <n v="2"/>
    <x v="2"/>
    <x v="40"/>
    <x v="0"/>
    <x v="2"/>
    <x v="3"/>
    <x v="2"/>
    <x v="3"/>
    <x v="3"/>
    <x v="4"/>
    <x v="0"/>
    <x v="2"/>
    <x v="2"/>
    <x v="1"/>
    <x v="1"/>
    <x v="3"/>
    <x v="2"/>
    <x v="2"/>
    <x v="0"/>
    <x v="2"/>
    <x v="0"/>
    <x v="3"/>
    <x v="2"/>
    <x v="0"/>
    <x v="0"/>
    <x v="1"/>
    <x v="1"/>
    <x v="2"/>
    <x v="3"/>
    <x v="1"/>
    <x v="5"/>
    <x v="2"/>
    <x v="3"/>
    <x v="4"/>
    <x v="1"/>
    <x v="1"/>
    <x v="1"/>
    <x v="2"/>
    <x v="2"/>
    <x v="1"/>
    <x v="0"/>
    <x v="1"/>
    <x v="1"/>
    <x v="0"/>
    <x v="0"/>
    <x v="0"/>
    <x v="0"/>
    <x v="3"/>
    <x v="14"/>
    <x v="43"/>
    <x v="7"/>
    <x v="0"/>
    <x v="2"/>
    <x v="4"/>
    <x v="0"/>
    <x v="12"/>
    <x v="13"/>
    <x v="3"/>
  </r>
  <r>
    <x v="0"/>
    <x v="1"/>
    <x v="9"/>
    <n v="2"/>
    <x v="2"/>
    <x v="40"/>
    <x v="1"/>
    <x v="2"/>
    <x v="2"/>
    <x v="3"/>
    <x v="1"/>
    <x v="1"/>
    <x v="3"/>
    <x v="0"/>
    <x v="1"/>
    <x v="3"/>
    <x v="3"/>
    <x v="1"/>
    <x v="3"/>
    <x v="3"/>
    <x v="1"/>
    <x v="1"/>
    <x v="2"/>
    <x v="0"/>
    <x v="1"/>
    <x v="3"/>
    <x v="0"/>
    <x v="4"/>
    <x v="0"/>
    <x v="0"/>
    <x v="2"/>
    <x v="3"/>
    <x v="3"/>
    <x v="1"/>
    <x v="1"/>
    <x v="3"/>
    <x v="0"/>
    <x v="1"/>
    <x v="2"/>
    <x v="3"/>
    <x v="2"/>
    <x v="2"/>
    <x v="1"/>
    <x v="1"/>
    <x v="1"/>
    <x v="1"/>
    <x v="1"/>
    <x v="0"/>
    <x v="0"/>
    <x v="0"/>
    <x v="3"/>
    <x v="61"/>
    <x v="24"/>
    <x v="2"/>
    <x v="1"/>
    <x v="2"/>
    <x v="6"/>
    <x v="6"/>
    <x v="34"/>
    <x v="9"/>
    <x v="3"/>
  </r>
  <r>
    <x v="0"/>
    <x v="1"/>
    <x v="9"/>
    <n v="2"/>
    <x v="2"/>
    <x v="40"/>
    <x v="1"/>
    <x v="2"/>
    <x v="2"/>
    <x v="3"/>
    <x v="3"/>
    <x v="2"/>
    <x v="2"/>
    <x v="0"/>
    <x v="3"/>
    <x v="2"/>
    <x v="2"/>
    <x v="3"/>
    <x v="3"/>
    <x v="2"/>
    <x v="1"/>
    <x v="1"/>
    <x v="1"/>
    <x v="1"/>
    <x v="1"/>
    <x v="1"/>
    <x v="4"/>
    <x v="2"/>
    <x v="3"/>
    <x v="1"/>
    <x v="2"/>
    <x v="3"/>
    <x v="4"/>
    <x v="4"/>
    <x v="3"/>
    <x v="1"/>
    <x v="0"/>
    <x v="1"/>
    <x v="3"/>
    <x v="1"/>
    <x v="3"/>
    <x v="2"/>
    <x v="1"/>
    <x v="1"/>
    <x v="1"/>
    <x v="1"/>
    <x v="1"/>
    <x v="0"/>
    <x v="0"/>
    <x v="0"/>
    <x v="3"/>
    <x v="15"/>
    <x v="15"/>
    <x v="7"/>
    <x v="1"/>
    <x v="1"/>
    <x v="1"/>
    <x v="9"/>
    <x v="10"/>
    <x v="12"/>
    <x v="4"/>
  </r>
  <r>
    <x v="0"/>
    <x v="1"/>
    <x v="9"/>
    <n v="2"/>
    <x v="2"/>
    <x v="40"/>
    <x v="1"/>
    <x v="2"/>
    <x v="3"/>
    <x v="2"/>
    <x v="3"/>
    <x v="1"/>
    <x v="2"/>
    <x v="0"/>
    <x v="3"/>
    <x v="3"/>
    <x v="3"/>
    <x v="3"/>
    <x v="4"/>
    <x v="3"/>
    <x v="3"/>
    <x v="1"/>
    <x v="2"/>
    <x v="0"/>
    <x v="1"/>
    <x v="1"/>
    <x v="1"/>
    <x v="0"/>
    <x v="0"/>
    <x v="5"/>
    <x v="2"/>
    <x v="0"/>
    <x v="1"/>
    <x v="5"/>
    <x v="1"/>
    <x v="3"/>
    <x v="3"/>
    <x v="1"/>
    <x v="1"/>
    <x v="2"/>
    <x v="2"/>
    <x v="1"/>
    <x v="1"/>
    <x v="0"/>
    <x v="0"/>
    <x v="1"/>
    <x v="0"/>
    <x v="0"/>
    <x v="0"/>
    <x v="0"/>
    <x v="3"/>
    <x v="38"/>
    <x v="10"/>
    <x v="1"/>
    <x v="6"/>
    <x v="2"/>
    <x v="1"/>
    <x v="1"/>
    <x v="20"/>
    <x v="13"/>
    <x v="3"/>
  </r>
  <r>
    <x v="0"/>
    <x v="1"/>
    <x v="9"/>
    <n v="2"/>
    <x v="2"/>
    <x v="40"/>
    <x v="1"/>
    <x v="3"/>
    <x v="3"/>
    <x v="2"/>
    <x v="3"/>
    <x v="1"/>
    <x v="2"/>
    <x v="4"/>
    <x v="2"/>
    <x v="3"/>
    <x v="3"/>
    <x v="3"/>
    <x v="3"/>
    <x v="3"/>
    <x v="0"/>
    <x v="0"/>
    <x v="2"/>
    <x v="0"/>
    <x v="1"/>
    <x v="3"/>
    <x v="0"/>
    <x v="4"/>
    <x v="0"/>
    <x v="3"/>
    <x v="2"/>
    <x v="3"/>
    <x v="1"/>
    <x v="1"/>
    <x v="3"/>
    <x v="3"/>
    <x v="0"/>
    <x v="1"/>
    <x v="1"/>
    <x v="2"/>
    <x v="2"/>
    <x v="1"/>
    <x v="1"/>
    <x v="1"/>
    <x v="1"/>
    <x v="1"/>
    <x v="2"/>
    <x v="0"/>
    <x v="0"/>
    <x v="0"/>
    <x v="9"/>
    <x v="40"/>
    <x v="18"/>
    <x v="2"/>
    <x v="0"/>
    <x v="2"/>
    <x v="6"/>
    <x v="6"/>
    <x v="36"/>
    <x v="1"/>
    <x v="1"/>
  </r>
  <r>
    <x v="0"/>
    <x v="1"/>
    <x v="9"/>
    <n v="2"/>
    <x v="2"/>
    <x v="40"/>
    <x v="0"/>
    <x v="2"/>
    <x v="3"/>
    <x v="3"/>
    <x v="1"/>
    <x v="1"/>
    <x v="4"/>
    <x v="4"/>
    <x v="3"/>
    <x v="3"/>
    <x v="3"/>
    <x v="1"/>
    <x v="4"/>
    <x v="2"/>
    <x v="0"/>
    <x v="2"/>
    <x v="2"/>
    <x v="0"/>
    <x v="0"/>
    <x v="1"/>
    <x v="0"/>
    <x v="1"/>
    <x v="0"/>
    <x v="1"/>
    <x v="1"/>
    <x v="2"/>
    <x v="1"/>
    <x v="3"/>
    <x v="1"/>
    <x v="3"/>
    <x v="1"/>
    <x v="1"/>
    <x v="2"/>
    <x v="1"/>
    <x v="2"/>
    <x v="1"/>
    <x v="1"/>
    <x v="1"/>
    <x v="0"/>
    <x v="0"/>
    <x v="2"/>
    <x v="0"/>
    <x v="0"/>
    <x v="0"/>
    <x v="8"/>
    <x v="28"/>
    <x v="4"/>
    <x v="8"/>
    <x v="11"/>
    <x v="2"/>
    <x v="6"/>
    <x v="5"/>
    <x v="28"/>
    <x v="3"/>
    <x v="3"/>
  </r>
  <r>
    <x v="0"/>
    <x v="1"/>
    <x v="5"/>
    <n v="2"/>
    <x v="16"/>
    <x v="38"/>
    <x v="1"/>
    <x v="3"/>
    <x v="2"/>
    <x v="2"/>
    <x v="0"/>
    <x v="2"/>
    <x v="3"/>
    <x v="4"/>
    <x v="2"/>
    <x v="2"/>
    <x v="2"/>
    <x v="3"/>
    <x v="0"/>
    <x v="3"/>
    <x v="0"/>
    <x v="0"/>
    <x v="0"/>
    <x v="4"/>
    <x v="4"/>
    <x v="0"/>
    <x v="0"/>
    <x v="4"/>
    <x v="1"/>
    <x v="1"/>
    <x v="2"/>
    <x v="3"/>
    <x v="0"/>
    <x v="0"/>
    <x v="1"/>
    <x v="3"/>
    <x v="0"/>
    <x v="0"/>
    <x v="0"/>
    <x v="0"/>
    <x v="0"/>
    <x v="0"/>
    <x v="0"/>
    <x v="3"/>
    <x v="1"/>
    <x v="1"/>
    <x v="3"/>
    <x v="0"/>
    <x v="0"/>
    <x v="0"/>
    <x v="12"/>
    <x v="22"/>
    <x v="14"/>
    <x v="3"/>
    <x v="0"/>
    <x v="5"/>
    <x v="8"/>
    <x v="6"/>
    <x v="12"/>
    <x v="0"/>
    <x v="3"/>
  </r>
  <r>
    <x v="0"/>
    <x v="1"/>
    <x v="5"/>
    <n v="2"/>
    <x v="16"/>
    <x v="41"/>
    <x v="2"/>
    <x v="0"/>
    <x v="0"/>
    <x v="4"/>
    <x v="0"/>
    <x v="2"/>
    <x v="3"/>
    <x v="0"/>
    <x v="2"/>
    <x v="0"/>
    <x v="0"/>
    <x v="3"/>
    <x v="2"/>
    <x v="4"/>
    <x v="2"/>
    <x v="2"/>
    <x v="3"/>
    <x v="3"/>
    <x v="4"/>
    <x v="2"/>
    <x v="2"/>
    <x v="1"/>
    <x v="0"/>
    <x v="1"/>
    <x v="0"/>
    <x v="3"/>
    <x v="2"/>
    <x v="2"/>
    <x v="1"/>
    <x v="1"/>
    <x v="3"/>
    <x v="1"/>
    <x v="2"/>
    <x v="3"/>
    <x v="2"/>
    <x v="0"/>
    <x v="1"/>
    <x v="1"/>
    <x v="1"/>
    <x v="1"/>
    <x v="3"/>
    <x v="0"/>
    <x v="0"/>
    <x v="0"/>
    <x v="0"/>
    <x v="21"/>
    <x v="6"/>
    <x v="5"/>
    <x v="4"/>
    <x v="4"/>
    <x v="8"/>
    <x v="2"/>
    <x v="7"/>
    <x v="4"/>
    <x v="1"/>
  </r>
  <r>
    <x v="0"/>
    <x v="1"/>
    <x v="7"/>
    <n v="2"/>
    <x v="10"/>
    <x v="16"/>
    <x v="1"/>
    <x v="3"/>
    <x v="2"/>
    <x v="0"/>
    <x v="2"/>
    <x v="2"/>
    <x v="3"/>
    <x v="0"/>
    <x v="0"/>
    <x v="0"/>
    <x v="2"/>
    <x v="1"/>
    <x v="0"/>
    <x v="3"/>
    <x v="0"/>
    <x v="0"/>
    <x v="2"/>
    <x v="1"/>
    <x v="0"/>
    <x v="0"/>
    <x v="2"/>
    <x v="4"/>
    <x v="0"/>
    <x v="1"/>
    <x v="2"/>
    <x v="0"/>
    <x v="3"/>
    <x v="3"/>
    <x v="0"/>
    <x v="0"/>
    <x v="3"/>
    <x v="1"/>
    <x v="3"/>
    <x v="4"/>
    <x v="1"/>
    <x v="1"/>
    <x v="1"/>
    <x v="1"/>
    <x v="1"/>
    <x v="2"/>
    <x v="2"/>
    <x v="0"/>
    <x v="0"/>
    <x v="0"/>
    <x v="16"/>
    <x v="19"/>
    <x v="13"/>
    <x v="3"/>
    <x v="0"/>
    <x v="6"/>
    <x v="0"/>
    <x v="5"/>
    <x v="7"/>
    <x v="11"/>
    <x v="0"/>
  </r>
  <r>
    <x v="0"/>
    <x v="1"/>
    <x v="7"/>
    <n v="2"/>
    <x v="10"/>
    <x v="16"/>
    <x v="1"/>
    <x v="2"/>
    <x v="3"/>
    <x v="2"/>
    <x v="2"/>
    <x v="2"/>
    <x v="2"/>
    <x v="4"/>
    <x v="0"/>
    <x v="2"/>
    <x v="2"/>
    <x v="3"/>
    <x v="1"/>
    <x v="4"/>
    <x v="1"/>
    <x v="3"/>
    <x v="1"/>
    <x v="2"/>
    <x v="0"/>
    <x v="3"/>
    <x v="0"/>
    <x v="0"/>
    <x v="5"/>
    <x v="1"/>
    <x v="1"/>
    <x v="4"/>
    <x v="3"/>
    <x v="1"/>
    <x v="0"/>
    <x v="3"/>
    <x v="1"/>
    <x v="1"/>
    <x v="1"/>
    <x v="1"/>
    <x v="2"/>
    <x v="2"/>
    <x v="1"/>
    <x v="1"/>
    <x v="1"/>
    <x v="0"/>
    <x v="3"/>
    <x v="0"/>
    <x v="0"/>
    <x v="0"/>
    <x v="3"/>
    <x v="13"/>
    <x v="13"/>
    <x v="4"/>
    <x v="21"/>
    <x v="8"/>
    <x v="3"/>
    <x v="0"/>
    <x v="49"/>
    <x v="9"/>
    <x v="6"/>
  </r>
  <r>
    <x v="0"/>
    <x v="1"/>
    <x v="4"/>
    <n v="2"/>
    <x v="4"/>
    <x v="42"/>
    <x v="0"/>
    <x v="3"/>
    <x v="2"/>
    <x v="1"/>
    <x v="2"/>
    <x v="2"/>
    <x v="2"/>
    <x v="4"/>
    <x v="2"/>
    <x v="2"/>
    <x v="2"/>
    <x v="2"/>
    <x v="1"/>
    <x v="3"/>
    <x v="1"/>
    <x v="0"/>
    <x v="2"/>
    <x v="0"/>
    <x v="0"/>
    <x v="3"/>
    <x v="0"/>
    <x v="4"/>
    <x v="0"/>
    <x v="2"/>
    <x v="2"/>
    <x v="3"/>
    <x v="3"/>
    <x v="3"/>
    <x v="1"/>
    <x v="3"/>
    <x v="0"/>
    <x v="1"/>
    <x v="1"/>
    <x v="2"/>
    <x v="2"/>
    <x v="2"/>
    <x v="1"/>
    <x v="1"/>
    <x v="0"/>
    <x v="1"/>
    <x v="1"/>
    <x v="0"/>
    <x v="0"/>
    <x v="0"/>
    <x v="14"/>
    <x v="13"/>
    <x v="13"/>
    <x v="4"/>
    <x v="3"/>
    <x v="2"/>
    <x v="3"/>
    <x v="6"/>
    <x v="10"/>
    <x v="11"/>
    <x v="3"/>
  </r>
  <r>
    <x v="0"/>
    <x v="1"/>
    <x v="4"/>
    <n v="2"/>
    <x v="4"/>
    <x v="42"/>
    <x v="0"/>
    <x v="3"/>
    <x v="2"/>
    <x v="1"/>
    <x v="1"/>
    <x v="1"/>
    <x v="5"/>
    <x v="0"/>
    <x v="2"/>
    <x v="2"/>
    <x v="2"/>
    <x v="1"/>
    <x v="4"/>
    <x v="3"/>
    <x v="3"/>
    <x v="0"/>
    <x v="2"/>
    <x v="0"/>
    <x v="3"/>
    <x v="4"/>
    <x v="1"/>
    <x v="0"/>
    <x v="1"/>
    <x v="1"/>
    <x v="2"/>
    <x v="0"/>
    <x v="3"/>
    <x v="5"/>
    <x v="1"/>
    <x v="3"/>
    <x v="1"/>
    <x v="1"/>
    <x v="4"/>
    <x v="3"/>
    <x v="2"/>
    <x v="2"/>
    <x v="1"/>
    <x v="0"/>
    <x v="1"/>
    <x v="0"/>
    <x v="1"/>
    <x v="0"/>
    <x v="0"/>
    <x v="0"/>
    <x v="14"/>
    <x v="28"/>
    <x v="15"/>
    <x v="1"/>
    <x v="16"/>
    <x v="2"/>
    <x v="4"/>
    <x v="1"/>
    <x v="2"/>
    <x v="14"/>
    <x v="3"/>
  </r>
  <r>
    <x v="0"/>
    <x v="1"/>
    <x v="4"/>
    <n v="2"/>
    <x v="4"/>
    <x v="42"/>
    <x v="0"/>
    <x v="3"/>
    <x v="2"/>
    <x v="0"/>
    <x v="3"/>
    <x v="1"/>
    <x v="4"/>
    <x v="4"/>
    <x v="2"/>
    <x v="2"/>
    <x v="2"/>
    <x v="3"/>
    <x v="2"/>
    <x v="3"/>
    <x v="1"/>
    <x v="5"/>
    <x v="2"/>
    <x v="0"/>
    <x v="2"/>
    <x v="3"/>
    <x v="1"/>
    <x v="0"/>
    <x v="1"/>
    <x v="1"/>
    <x v="0"/>
    <x v="0"/>
    <x v="0"/>
    <x v="3"/>
    <x v="0"/>
    <x v="0"/>
    <x v="3"/>
    <x v="1"/>
    <x v="4"/>
    <x v="3"/>
    <x v="3"/>
    <x v="2"/>
    <x v="1"/>
    <x v="1"/>
    <x v="1"/>
    <x v="0"/>
    <x v="1"/>
    <x v="0"/>
    <x v="0"/>
    <x v="0"/>
    <x v="16"/>
    <x v="4"/>
    <x v="14"/>
    <x v="4"/>
    <x v="20"/>
    <x v="2"/>
    <x v="3"/>
    <x v="1"/>
    <x v="6"/>
    <x v="8"/>
    <x v="0"/>
  </r>
  <r>
    <x v="0"/>
    <x v="1"/>
    <x v="4"/>
    <n v="2"/>
    <x v="4"/>
    <x v="42"/>
    <x v="0"/>
    <x v="2"/>
    <x v="2"/>
    <x v="2"/>
    <x v="3"/>
    <x v="2"/>
    <x v="2"/>
    <x v="4"/>
    <x v="2"/>
    <x v="2"/>
    <x v="0"/>
    <x v="2"/>
    <x v="4"/>
    <x v="4"/>
    <x v="0"/>
    <x v="0"/>
    <x v="2"/>
    <x v="0"/>
    <x v="3"/>
    <x v="2"/>
    <x v="0"/>
    <x v="4"/>
    <x v="1"/>
    <x v="1"/>
    <x v="0"/>
    <x v="2"/>
    <x v="3"/>
    <x v="3"/>
    <x v="3"/>
    <x v="0"/>
    <x v="3"/>
    <x v="1"/>
    <x v="1"/>
    <x v="1"/>
    <x v="1"/>
    <x v="1"/>
    <x v="1"/>
    <x v="1"/>
    <x v="1"/>
    <x v="1"/>
    <x v="0"/>
    <x v="0"/>
    <x v="0"/>
    <x v="0"/>
    <x v="9"/>
    <x v="10"/>
    <x v="6"/>
    <x v="9"/>
    <x v="0"/>
    <x v="2"/>
    <x v="4"/>
    <x v="6"/>
    <x v="16"/>
    <x v="11"/>
    <x v="5"/>
  </r>
  <r>
    <x v="0"/>
    <x v="1"/>
    <x v="4"/>
    <n v="2"/>
    <x v="4"/>
    <x v="42"/>
    <x v="1"/>
    <x v="2"/>
    <x v="3"/>
    <x v="3"/>
    <x v="3"/>
    <x v="1"/>
    <x v="4"/>
    <x v="4"/>
    <x v="3"/>
    <x v="3"/>
    <x v="2"/>
    <x v="1"/>
    <x v="3"/>
    <x v="0"/>
    <x v="1"/>
    <x v="2"/>
    <x v="2"/>
    <x v="0"/>
    <x v="1"/>
    <x v="1"/>
    <x v="1"/>
    <x v="4"/>
    <x v="0"/>
    <x v="2"/>
    <x v="2"/>
    <x v="2"/>
    <x v="1"/>
    <x v="4"/>
    <x v="4"/>
    <x v="2"/>
    <x v="1"/>
    <x v="1"/>
    <x v="4"/>
    <x v="3"/>
    <x v="3"/>
    <x v="0"/>
    <x v="1"/>
    <x v="1"/>
    <x v="1"/>
    <x v="1"/>
    <x v="2"/>
    <x v="0"/>
    <x v="0"/>
    <x v="0"/>
    <x v="8"/>
    <x v="4"/>
    <x v="27"/>
    <x v="6"/>
    <x v="2"/>
    <x v="2"/>
    <x v="1"/>
    <x v="0"/>
    <x v="15"/>
    <x v="6"/>
    <x v="8"/>
  </r>
  <r>
    <x v="0"/>
    <x v="1"/>
    <x v="4"/>
    <n v="2"/>
    <x v="4"/>
    <x v="42"/>
    <x v="0"/>
    <x v="3"/>
    <x v="2"/>
    <x v="1"/>
    <x v="3"/>
    <x v="2"/>
    <x v="2"/>
    <x v="4"/>
    <x v="3"/>
    <x v="2"/>
    <x v="3"/>
    <x v="3"/>
    <x v="1"/>
    <x v="0"/>
    <x v="1"/>
    <x v="2"/>
    <x v="2"/>
    <x v="0"/>
    <x v="1"/>
    <x v="1"/>
    <x v="0"/>
    <x v="4"/>
    <x v="1"/>
    <x v="1"/>
    <x v="0"/>
    <x v="0"/>
    <x v="3"/>
    <x v="5"/>
    <x v="3"/>
    <x v="1"/>
    <x v="1"/>
    <x v="1"/>
    <x v="4"/>
    <x v="1"/>
    <x v="2"/>
    <x v="4"/>
    <x v="1"/>
    <x v="1"/>
    <x v="0"/>
    <x v="0"/>
    <x v="1"/>
    <x v="0"/>
    <x v="0"/>
    <x v="0"/>
    <x v="14"/>
    <x v="10"/>
    <x v="18"/>
    <x v="3"/>
    <x v="2"/>
    <x v="2"/>
    <x v="1"/>
    <x v="6"/>
    <x v="6"/>
    <x v="14"/>
    <x v="4"/>
  </r>
  <r>
    <x v="0"/>
    <x v="1"/>
    <x v="4"/>
    <n v="2"/>
    <x v="4"/>
    <x v="42"/>
    <x v="1"/>
    <x v="2"/>
    <x v="3"/>
    <x v="1"/>
    <x v="2"/>
    <x v="2"/>
    <x v="2"/>
    <x v="4"/>
    <x v="3"/>
    <x v="2"/>
    <x v="2"/>
    <x v="2"/>
    <x v="1"/>
    <x v="2"/>
    <x v="3"/>
    <x v="2"/>
    <x v="1"/>
    <x v="1"/>
    <x v="1"/>
    <x v="1"/>
    <x v="0"/>
    <x v="4"/>
    <x v="3"/>
    <x v="2"/>
    <x v="2"/>
    <x v="3"/>
    <x v="1"/>
    <x v="5"/>
    <x v="3"/>
    <x v="3"/>
    <x v="0"/>
    <x v="1"/>
    <x v="1"/>
    <x v="1"/>
    <x v="2"/>
    <x v="2"/>
    <x v="1"/>
    <x v="1"/>
    <x v="0"/>
    <x v="0"/>
    <x v="1"/>
    <x v="0"/>
    <x v="0"/>
    <x v="0"/>
    <x v="4"/>
    <x v="13"/>
    <x v="14"/>
    <x v="2"/>
    <x v="8"/>
    <x v="1"/>
    <x v="1"/>
    <x v="6"/>
    <x v="34"/>
    <x v="13"/>
    <x v="1"/>
  </r>
  <r>
    <x v="0"/>
    <x v="1"/>
    <x v="4"/>
    <n v="2"/>
    <x v="4"/>
    <x v="42"/>
    <x v="0"/>
    <x v="3"/>
    <x v="2"/>
    <x v="3"/>
    <x v="3"/>
    <x v="2"/>
    <x v="4"/>
    <x v="4"/>
    <x v="2"/>
    <x v="2"/>
    <x v="2"/>
    <x v="2"/>
    <x v="3"/>
    <x v="2"/>
    <x v="0"/>
    <x v="0"/>
    <x v="2"/>
    <x v="0"/>
    <x v="1"/>
    <x v="1"/>
    <x v="0"/>
    <x v="4"/>
    <x v="1"/>
    <x v="1"/>
    <x v="0"/>
    <x v="0"/>
    <x v="3"/>
    <x v="1"/>
    <x v="0"/>
    <x v="0"/>
    <x v="0"/>
    <x v="1"/>
    <x v="1"/>
    <x v="4"/>
    <x v="1"/>
    <x v="1"/>
    <x v="1"/>
    <x v="0"/>
    <x v="0"/>
    <x v="0"/>
    <x v="0"/>
    <x v="0"/>
    <x v="0"/>
    <x v="0"/>
    <x v="9"/>
    <x v="3"/>
    <x v="13"/>
    <x v="7"/>
    <x v="0"/>
    <x v="2"/>
    <x v="1"/>
    <x v="6"/>
    <x v="6"/>
    <x v="9"/>
    <x v="0"/>
  </r>
  <r>
    <x v="0"/>
    <x v="1"/>
    <x v="4"/>
    <n v="2"/>
    <x v="4"/>
    <x v="42"/>
    <x v="0"/>
    <x v="3"/>
    <x v="2"/>
    <x v="1"/>
    <x v="3"/>
    <x v="4"/>
    <x v="2"/>
    <x v="2"/>
    <x v="2"/>
    <x v="2"/>
    <x v="0"/>
    <x v="0"/>
    <x v="3"/>
    <x v="2"/>
    <x v="0"/>
    <x v="2"/>
    <x v="0"/>
    <x v="0"/>
    <x v="0"/>
    <x v="3"/>
    <x v="1"/>
    <x v="4"/>
    <x v="1"/>
    <x v="1"/>
    <x v="0"/>
    <x v="0"/>
    <x v="2"/>
    <x v="5"/>
    <x v="1"/>
    <x v="2"/>
    <x v="3"/>
    <x v="1"/>
    <x v="1"/>
    <x v="1"/>
    <x v="1"/>
    <x v="2"/>
    <x v="1"/>
    <x v="0"/>
    <x v="0"/>
    <x v="1"/>
    <x v="0"/>
    <x v="0"/>
    <x v="0"/>
    <x v="0"/>
    <x v="14"/>
    <x v="32"/>
    <x v="19"/>
    <x v="7"/>
    <x v="11"/>
    <x v="0"/>
    <x v="3"/>
    <x v="0"/>
    <x v="6"/>
    <x v="18"/>
    <x v="3"/>
  </r>
  <r>
    <x v="0"/>
    <x v="1"/>
    <x v="4"/>
    <n v="2"/>
    <x v="4"/>
    <x v="42"/>
    <x v="0"/>
    <x v="3"/>
    <x v="2"/>
    <x v="2"/>
    <x v="2"/>
    <x v="2"/>
    <x v="2"/>
    <x v="0"/>
    <x v="3"/>
    <x v="3"/>
    <x v="2"/>
    <x v="3"/>
    <x v="1"/>
    <x v="2"/>
    <x v="3"/>
    <x v="2"/>
    <x v="2"/>
    <x v="0"/>
    <x v="1"/>
    <x v="1"/>
    <x v="0"/>
    <x v="0"/>
    <x v="0"/>
    <x v="1"/>
    <x v="1"/>
    <x v="2"/>
    <x v="1"/>
    <x v="1"/>
    <x v="0"/>
    <x v="0"/>
    <x v="1"/>
    <x v="2"/>
    <x v="0"/>
    <x v="0"/>
    <x v="0"/>
    <x v="0"/>
    <x v="1"/>
    <x v="3"/>
    <x v="1"/>
    <x v="1"/>
    <x v="3"/>
    <x v="0"/>
    <x v="0"/>
    <x v="0"/>
    <x v="12"/>
    <x v="17"/>
    <x v="7"/>
    <x v="2"/>
    <x v="8"/>
    <x v="2"/>
    <x v="1"/>
    <x v="0"/>
    <x v="28"/>
    <x v="1"/>
    <x v="0"/>
  </r>
  <r>
    <x v="0"/>
    <x v="1"/>
    <x v="4"/>
    <n v="2"/>
    <x v="4"/>
    <x v="42"/>
    <x v="1"/>
    <x v="3"/>
    <x v="2"/>
    <x v="1"/>
    <x v="2"/>
    <x v="2"/>
    <x v="2"/>
    <x v="4"/>
    <x v="0"/>
    <x v="0"/>
    <x v="2"/>
    <x v="3"/>
    <x v="1"/>
    <x v="0"/>
    <x v="1"/>
    <x v="2"/>
    <x v="2"/>
    <x v="0"/>
    <x v="2"/>
    <x v="2"/>
    <x v="2"/>
    <x v="1"/>
    <x v="1"/>
    <x v="1"/>
    <x v="0"/>
    <x v="3"/>
    <x v="2"/>
    <x v="2"/>
    <x v="0"/>
    <x v="0"/>
    <x v="3"/>
    <x v="1"/>
    <x v="4"/>
    <x v="3"/>
    <x v="2"/>
    <x v="2"/>
    <x v="1"/>
    <x v="0"/>
    <x v="1"/>
    <x v="0"/>
    <x v="1"/>
    <x v="0"/>
    <x v="0"/>
    <x v="0"/>
    <x v="14"/>
    <x v="13"/>
    <x v="2"/>
    <x v="3"/>
    <x v="2"/>
    <x v="2"/>
    <x v="2"/>
    <x v="2"/>
    <x v="2"/>
    <x v="4"/>
    <x v="0"/>
  </r>
  <r>
    <x v="0"/>
    <x v="1"/>
    <x v="4"/>
    <n v="2"/>
    <x v="4"/>
    <x v="42"/>
    <x v="0"/>
    <x v="0"/>
    <x v="2"/>
    <x v="1"/>
    <x v="2"/>
    <x v="2"/>
    <x v="2"/>
    <x v="4"/>
    <x v="3"/>
    <x v="2"/>
    <x v="2"/>
    <x v="2"/>
    <x v="3"/>
    <x v="2"/>
    <x v="1"/>
    <x v="2"/>
    <x v="0"/>
    <x v="0"/>
    <x v="0"/>
    <x v="3"/>
    <x v="1"/>
    <x v="0"/>
    <x v="1"/>
    <x v="0"/>
    <x v="2"/>
    <x v="3"/>
    <x v="3"/>
    <x v="1"/>
    <x v="1"/>
    <x v="3"/>
    <x v="3"/>
    <x v="1"/>
    <x v="2"/>
    <x v="2"/>
    <x v="3"/>
    <x v="1"/>
    <x v="1"/>
    <x v="0"/>
    <x v="1"/>
    <x v="0"/>
    <x v="0"/>
    <x v="0"/>
    <x v="0"/>
    <x v="0"/>
    <x v="9"/>
    <x v="13"/>
    <x v="14"/>
    <x v="7"/>
    <x v="2"/>
    <x v="0"/>
    <x v="3"/>
    <x v="1"/>
    <x v="10"/>
    <x v="9"/>
    <x v="3"/>
  </r>
  <r>
    <x v="0"/>
    <x v="1"/>
    <x v="4"/>
    <n v="2"/>
    <x v="4"/>
    <x v="42"/>
    <x v="1"/>
    <x v="2"/>
    <x v="2"/>
    <x v="1"/>
    <x v="2"/>
    <x v="0"/>
    <x v="5"/>
    <x v="0"/>
    <x v="2"/>
    <x v="0"/>
    <x v="3"/>
    <x v="4"/>
    <x v="3"/>
    <x v="0"/>
    <x v="0"/>
    <x v="0"/>
    <x v="2"/>
    <x v="1"/>
    <x v="1"/>
    <x v="3"/>
    <x v="1"/>
    <x v="0"/>
    <x v="1"/>
    <x v="1"/>
    <x v="2"/>
    <x v="1"/>
    <x v="3"/>
    <x v="4"/>
    <x v="1"/>
    <x v="3"/>
    <x v="1"/>
    <x v="1"/>
    <x v="1"/>
    <x v="3"/>
    <x v="4"/>
    <x v="1"/>
    <x v="1"/>
    <x v="2"/>
    <x v="1"/>
    <x v="2"/>
    <x v="3"/>
    <x v="0"/>
    <x v="0"/>
    <x v="0"/>
    <x v="5"/>
    <x v="41"/>
    <x v="18"/>
    <x v="6"/>
    <x v="0"/>
    <x v="6"/>
    <x v="6"/>
    <x v="1"/>
    <x v="20"/>
    <x v="19"/>
    <x v="3"/>
  </r>
  <r>
    <x v="0"/>
    <x v="1"/>
    <x v="4"/>
    <n v="2"/>
    <x v="4"/>
    <x v="42"/>
    <x v="1"/>
    <x v="3"/>
    <x v="0"/>
    <x v="0"/>
    <x v="2"/>
    <x v="1"/>
    <x v="3"/>
    <x v="2"/>
    <x v="2"/>
    <x v="2"/>
    <x v="2"/>
    <x v="2"/>
    <x v="1"/>
    <x v="3"/>
    <x v="0"/>
    <x v="0"/>
    <x v="0"/>
    <x v="4"/>
    <x v="0"/>
    <x v="3"/>
    <x v="0"/>
    <x v="4"/>
    <x v="1"/>
    <x v="1"/>
    <x v="0"/>
    <x v="0"/>
    <x v="0"/>
    <x v="3"/>
    <x v="0"/>
    <x v="0"/>
    <x v="3"/>
    <x v="1"/>
    <x v="4"/>
    <x v="2"/>
    <x v="1"/>
    <x v="4"/>
    <x v="1"/>
    <x v="1"/>
    <x v="0"/>
    <x v="1"/>
    <x v="0"/>
    <x v="0"/>
    <x v="0"/>
    <x v="0"/>
    <x v="11"/>
    <x v="10"/>
    <x v="13"/>
    <x v="4"/>
    <x v="0"/>
    <x v="5"/>
    <x v="3"/>
    <x v="6"/>
    <x v="6"/>
    <x v="8"/>
    <x v="0"/>
  </r>
  <r>
    <x v="0"/>
    <x v="1"/>
    <x v="4"/>
    <n v="2"/>
    <x v="4"/>
    <x v="42"/>
    <x v="0"/>
    <x v="4"/>
    <x v="2"/>
    <x v="1"/>
    <x v="1"/>
    <x v="3"/>
    <x v="5"/>
    <x v="4"/>
    <x v="3"/>
    <x v="3"/>
    <x v="2"/>
    <x v="0"/>
    <x v="3"/>
    <x v="2"/>
    <x v="1"/>
    <x v="4"/>
    <x v="4"/>
    <x v="2"/>
    <x v="3"/>
    <x v="4"/>
    <x v="5"/>
    <x v="2"/>
    <x v="3"/>
    <x v="0"/>
    <x v="2"/>
    <x v="3"/>
    <x v="1"/>
    <x v="5"/>
    <x v="3"/>
    <x v="1"/>
    <x v="1"/>
    <x v="1"/>
    <x v="2"/>
    <x v="2"/>
    <x v="3"/>
    <x v="4"/>
    <x v="1"/>
    <x v="0"/>
    <x v="0"/>
    <x v="0"/>
    <x v="0"/>
    <x v="0"/>
    <x v="0"/>
    <x v="0"/>
    <x v="21"/>
    <x v="50"/>
    <x v="14"/>
    <x v="7"/>
    <x v="12"/>
    <x v="7"/>
    <x v="4"/>
    <x v="7"/>
    <x v="39"/>
    <x v="13"/>
    <x v="4"/>
  </r>
  <r>
    <x v="0"/>
    <x v="1"/>
    <x v="4"/>
    <n v="2"/>
    <x v="4"/>
    <x v="42"/>
    <x v="1"/>
    <x v="2"/>
    <x v="2"/>
    <x v="2"/>
    <x v="3"/>
    <x v="1"/>
    <x v="4"/>
    <x v="0"/>
    <x v="2"/>
    <x v="2"/>
    <x v="3"/>
    <x v="2"/>
    <x v="1"/>
    <x v="3"/>
    <x v="0"/>
    <x v="2"/>
    <x v="0"/>
    <x v="4"/>
    <x v="1"/>
    <x v="3"/>
    <x v="0"/>
    <x v="4"/>
    <x v="1"/>
    <x v="1"/>
    <x v="2"/>
    <x v="0"/>
    <x v="3"/>
    <x v="3"/>
    <x v="1"/>
    <x v="3"/>
    <x v="0"/>
    <x v="1"/>
    <x v="4"/>
    <x v="3"/>
    <x v="3"/>
    <x v="2"/>
    <x v="1"/>
    <x v="1"/>
    <x v="1"/>
    <x v="1"/>
    <x v="1"/>
    <x v="0"/>
    <x v="0"/>
    <x v="0"/>
    <x v="9"/>
    <x v="40"/>
    <x v="5"/>
    <x v="4"/>
    <x v="11"/>
    <x v="5"/>
    <x v="6"/>
    <x v="6"/>
    <x v="2"/>
    <x v="11"/>
    <x v="3"/>
  </r>
  <r>
    <x v="0"/>
    <x v="1"/>
    <x v="4"/>
    <n v="2"/>
    <x v="4"/>
    <x v="42"/>
    <x v="0"/>
    <x v="2"/>
    <x v="3"/>
    <x v="2"/>
    <x v="1"/>
    <x v="1"/>
    <x v="4"/>
    <x v="0"/>
    <x v="3"/>
    <x v="2"/>
    <x v="2"/>
    <x v="1"/>
    <x v="1"/>
    <x v="2"/>
    <x v="4"/>
    <x v="1"/>
    <x v="2"/>
    <x v="0"/>
    <x v="1"/>
    <x v="1"/>
    <x v="4"/>
    <x v="2"/>
    <x v="1"/>
    <x v="2"/>
    <x v="2"/>
    <x v="3"/>
    <x v="3"/>
    <x v="3"/>
    <x v="0"/>
    <x v="3"/>
    <x v="1"/>
    <x v="1"/>
    <x v="4"/>
    <x v="3"/>
    <x v="4"/>
    <x v="2"/>
    <x v="1"/>
    <x v="1"/>
    <x v="1"/>
    <x v="1"/>
    <x v="2"/>
    <x v="0"/>
    <x v="0"/>
    <x v="0"/>
    <x v="3"/>
    <x v="14"/>
    <x v="7"/>
    <x v="2"/>
    <x v="18"/>
    <x v="2"/>
    <x v="1"/>
    <x v="9"/>
    <x v="4"/>
    <x v="11"/>
    <x v="6"/>
  </r>
  <r>
    <x v="0"/>
    <x v="1"/>
    <x v="4"/>
    <n v="2"/>
    <x v="4"/>
    <x v="42"/>
    <x v="1"/>
    <x v="2"/>
    <x v="3"/>
    <x v="3"/>
    <x v="3"/>
    <x v="1"/>
    <x v="4"/>
    <x v="4"/>
    <x v="2"/>
    <x v="3"/>
    <x v="3"/>
    <x v="3"/>
    <x v="3"/>
    <x v="2"/>
    <x v="0"/>
    <x v="0"/>
    <x v="2"/>
    <x v="0"/>
    <x v="3"/>
    <x v="1"/>
    <x v="0"/>
    <x v="0"/>
    <x v="0"/>
    <x v="1"/>
    <x v="1"/>
    <x v="2"/>
    <x v="1"/>
    <x v="1"/>
    <x v="3"/>
    <x v="2"/>
    <x v="0"/>
    <x v="1"/>
    <x v="2"/>
    <x v="1"/>
    <x v="3"/>
    <x v="2"/>
    <x v="1"/>
    <x v="3"/>
    <x v="1"/>
    <x v="1"/>
    <x v="3"/>
    <x v="0"/>
    <x v="0"/>
    <x v="0"/>
    <x v="8"/>
    <x v="4"/>
    <x v="18"/>
    <x v="7"/>
    <x v="0"/>
    <x v="2"/>
    <x v="7"/>
    <x v="0"/>
    <x v="28"/>
    <x v="1"/>
    <x v="4"/>
  </r>
  <r>
    <x v="0"/>
    <x v="1"/>
    <x v="4"/>
    <n v="2"/>
    <x v="4"/>
    <x v="42"/>
    <x v="0"/>
    <x v="2"/>
    <x v="3"/>
    <x v="4"/>
    <x v="2"/>
    <x v="1"/>
    <x v="2"/>
    <x v="4"/>
    <x v="1"/>
    <x v="3"/>
    <x v="3"/>
    <x v="3"/>
    <x v="3"/>
    <x v="4"/>
    <x v="4"/>
    <x v="4"/>
    <x v="2"/>
    <x v="0"/>
    <x v="3"/>
    <x v="1"/>
    <x v="4"/>
    <x v="2"/>
    <x v="2"/>
    <x v="3"/>
    <x v="3"/>
    <x v="2"/>
    <x v="1"/>
    <x v="2"/>
    <x v="1"/>
    <x v="3"/>
    <x v="1"/>
    <x v="1"/>
    <x v="2"/>
    <x v="2"/>
    <x v="2"/>
    <x v="2"/>
    <x v="1"/>
    <x v="3"/>
    <x v="1"/>
    <x v="1"/>
    <x v="2"/>
    <x v="0"/>
    <x v="0"/>
    <x v="0"/>
    <x v="8"/>
    <x v="10"/>
    <x v="4"/>
    <x v="7"/>
    <x v="19"/>
    <x v="2"/>
    <x v="7"/>
    <x v="9"/>
    <x v="54"/>
    <x v="2"/>
    <x v="3"/>
  </r>
  <r>
    <x v="0"/>
    <x v="1"/>
    <x v="4"/>
    <n v="2"/>
    <x v="4"/>
    <x v="42"/>
    <x v="1"/>
    <x v="3"/>
    <x v="2"/>
    <x v="3"/>
    <x v="2"/>
    <x v="2"/>
    <x v="4"/>
    <x v="0"/>
    <x v="2"/>
    <x v="0"/>
    <x v="0"/>
    <x v="3"/>
    <x v="3"/>
    <x v="3"/>
    <x v="1"/>
    <x v="0"/>
    <x v="0"/>
    <x v="0"/>
    <x v="0"/>
    <x v="3"/>
    <x v="0"/>
    <x v="4"/>
    <x v="3"/>
    <x v="1"/>
    <x v="0"/>
    <x v="3"/>
    <x v="3"/>
    <x v="1"/>
    <x v="0"/>
    <x v="0"/>
    <x v="3"/>
    <x v="1"/>
    <x v="1"/>
    <x v="4"/>
    <x v="2"/>
    <x v="1"/>
    <x v="1"/>
    <x v="0"/>
    <x v="2"/>
    <x v="1"/>
    <x v="1"/>
    <x v="0"/>
    <x v="0"/>
    <x v="0"/>
    <x v="9"/>
    <x v="13"/>
    <x v="6"/>
    <x v="2"/>
    <x v="3"/>
    <x v="0"/>
    <x v="3"/>
    <x v="6"/>
    <x v="18"/>
    <x v="9"/>
    <x v="0"/>
  </r>
  <r>
    <x v="0"/>
    <x v="1"/>
    <x v="9"/>
    <n v="2"/>
    <x v="2"/>
    <x v="40"/>
    <x v="1"/>
    <x v="3"/>
    <x v="0"/>
    <x v="1"/>
    <x v="1"/>
    <x v="1"/>
    <x v="4"/>
    <x v="4"/>
    <x v="4"/>
    <x v="1"/>
    <x v="4"/>
    <x v="4"/>
    <x v="3"/>
    <x v="0"/>
    <x v="0"/>
    <x v="0"/>
    <x v="2"/>
    <x v="4"/>
    <x v="1"/>
    <x v="3"/>
    <x v="0"/>
    <x v="1"/>
    <x v="1"/>
    <x v="1"/>
    <x v="0"/>
    <x v="3"/>
    <x v="1"/>
    <x v="5"/>
    <x v="3"/>
    <x v="0"/>
    <x v="1"/>
    <x v="1"/>
    <x v="1"/>
    <x v="1"/>
    <x v="2"/>
    <x v="2"/>
    <x v="1"/>
    <x v="1"/>
    <x v="0"/>
    <x v="0"/>
    <x v="2"/>
    <x v="0"/>
    <x v="0"/>
    <x v="0"/>
    <x v="9"/>
    <x v="28"/>
    <x v="26"/>
    <x v="6"/>
    <x v="0"/>
    <x v="0"/>
    <x v="6"/>
    <x v="5"/>
    <x v="2"/>
    <x v="13"/>
    <x v="5"/>
  </r>
  <r>
    <x v="0"/>
    <x v="1"/>
    <x v="7"/>
    <n v="2"/>
    <x v="13"/>
    <x v="27"/>
    <x v="1"/>
    <x v="0"/>
    <x v="0"/>
    <x v="2"/>
    <x v="3"/>
    <x v="1"/>
    <x v="4"/>
    <x v="4"/>
    <x v="0"/>
    <x v="2"/>
    <x v="2"/>
    <x v="3"/>
    <x v="1"/>
    <x v="2"/>
    <x v="0"/>
    <x v="1"/>
    <x v="0"/>
    <x v="4"/>
    <x v="4"/>
    <x v="0"/>
    <x v="0"/>
    <x v="4"/>
    <x v="1"/>
    <x v="1"/>
    <x v="0"/>
    <x v="0"/>
    <x v="1"/>
    <x v="3"/>
    <x v="1"/>
    <x v="3"/>
    <x v="3"/>
    <x v="1"/>
    <x v="3"/>
    <x v="4"/>
    <x v="1"/>
    <x v="1"/>
    <x v="1"/>
    <x v="1"/>
    <x v="1"/>
    <x v="1"/>
    <x v="1"/>
    <x v="0"/>
    <x v="0"/>
    <x v="0"/>
    <x v="11"/>
    <x v="4"/>
    <x v="13"/>
    <x v="2"/>
    <x v="4"/>
    <x v="5"/>
    <x v="8"/>
    <x v="6"/>
    <x v="6"/>
    <x v="3"/>
    <x v="3"/>
  </r>
  <r>
    <x v="0"/>
    <x v="1"/>
    <x v="7"/>
    <n v="2"/>
    <x v="13"/>
    <x v="27"/>
    <x v="1"/>
    <x v="2"/>
    <x v="3"/>
    <x v="2"/>
    <x v="3"/>
    <x v="3"/>
    <x v="5"/>
    <x v="2"/>
    <x v="2"/>
    <x v="3"/>
    <x v="2"/>
    <x v="3"/>
    <x v="3"/>
    <x v="3"/>
    <x v="0"/>
    <x v="1"/>
    <x v="2"/>
    <x v="1"/>
    <x v="3"/>
    <x v="4"/>
    <x v="0"/>
    <x v="4"/>
    <x v="1"/>
    <x v="1"/>
    <x v="2"/>
    <x v="3"/>
    <x v="2"/>
    <x v="2"/>
    <x v="2"/>
    <x v="2"/>
    <x v="2"/>
    <x v="1"/>
    <x v="2"/>
    <x v="4"/>
    <x v="2"/>
    <x v="2"/>
    <x v="1"/>
    <x v="3"/>
    <x v="1"/>
    <x v="2"/>
    <x v="4"/>
    <x v="0"/>
    <x v="0"/>
    <x v="0"/>
    <x v="3"/>
    <x v="56"/>
    <x v="15"/>
    <x v="2"/>
    <x v="4"/>
    <x v="6"/>
    <x v="4"/>
    <x v="6"/>
    <x v="12"/>
    <x v="4"/>
    <x v="2"/>
  </r>
  <r>
    <x v="0"/>
    <x v="1"/>
    <x v="7"/>
    <n v="2"/>
    <x v="13"/>
    <x v="27"/>
    <x v="1"/>
    <x v="0"/>
    <x v="0"/>
    <x v="2"/>
    <x v="0"/>
    <x v="0"/>
    <x v="2"/>
    <x v="0"/>
    <x v="2"/>
    <x v="2"/>
    <x v="2"/>
    <x v="3"/>
    <x v="3"/>
    <x v="0"/>
    <x v="1"/>
    <x v="0"/>
    <x v="2"/>
    <x v="0"/>
    <x v="0"/>
    <x v="3"/>
    <x v="0"/>
    <x v="0"/>
    <x v="1"/>
    <x v="1"/>
    <x v="2"/>
    <x v="2"/>
    <x v="3"/>
    <x v="1"/>
    <x v="0"/>
    <x v="1"/>
    <x v="0"/>
    <x v="1"/>
    <x v="1"/>
    <x v="1"/>
    <x v="2"/>
    <x v="2"/>
    <x v="1"/>
    <x v="1"/>
    <x v="1"/>
    <x v="2"/>
    <x v="1"/>
    <x v="0"/>
    <x v="0"/>
    <x v="0"/>
    <x v="11"/>
    <x v="18"/>
    <x v="14"/>
    <x v="6"/>
    <x v="3"/>
    <x v="2"/>
    <x v="3"/>
    <x v="0"/>
    <x v="13"/>
    <x v="9"/>
    <x v="5"/>
  </r>
  <r>
    <x v="0"/>
    <x v="1"/>
    <x v="7"/>
    <n v="2"/>
    <x v="14"/>
    <x v="27"/>
    <x v="1"/>
    <x v="4"/>
    <x v="3"/>
    <x v="3"/>
    <x v="3"/>
    <x v="1"/>
    <x v="2"/>
    <x v="4"/>
    <x v="2"/>
    <x v="4"/>
    <x v="3"/>
    <x v="3"/>
    <x v="1"/>
    <x v="3"/>
    <x v="0"/>
    <x v="1"/>
    <x v="2"/>
    <x v="0"/>
    <x v="1"/>
    <x v="4"/>
    <x v="0"/>
    <x v="1"/>
    <x v="0"/>
    <x v="2"/>
    <x v="2"/>
    <x v="3"/>
    <x v="1"/>
    <x v="5"/>
    <x v="1"/>
    <x v="2"/>
    <x v="1"/>
    <x v="1"/>
    <x v="2"/>
    <x v="1"/>
    <x v="3"/>
    <x v="4"/>
    <x v="1"/>
    <x v="1"/>
    <x v="1"/>
    <x v="2"/>
    <x v="2"/>
    <x v="0"/>
    <x v="0"/>
    <x v="0"/>
    <x v="4"/>
    <x v="40"/>
    <x v="10"/>
    <x v="4"/>
    <x v="4"/>
    <x v="2"/>
    <x v="7"/>
    <x v="5"/>
    <x v="10"/>
    <x v="13"/>
    <x v="3"/>
  </r>
  <r>
    <x v="0"/>
    <x v="1"/>
    <x v="7"/>
    <n v="2"/>
    <x v="13"/>
    <x v="27"/>
    <x v="1"/>
    <x v="2"/>
    <x v="3"/>
    <x v="4"/>
    <x v="3"/>
    <x v="1"/>
    <x v="4"/>
    <x v="2"/>
    <x v="3"/>
    <x v="2"/>
    <x v="3"/>
    <x v="3"/>
    <x v="3"/>
    <x v="2"/>
    <x v="2"/>
    <x v="2"/>
    <x v="3"/>
    <x v="0"/>
    <x v="1"/>
    <x v="2"/>
    <x v="1"/>
    <x v="4"/>
    <x v="1"/>
    <x v="1"/>
    <x v="2"/>
    <x v="2"/>
    <x v="2"/>
    <x v="2"/>
    <x v="2"/>
    <x v="2"/>
    <x v="0"/>
    <x v="1"/>
    <x v="1"/>
    <x v="1"/>
    <x v="2"/>
    <x v="2"/>
    <x v="1"/>
    <x v="1"/>
    <x v="1"/>
    <x v="1"/>
    <x v="1"/>
    <x v="0"/>
    <x v="0"/>
    <x v="0"/>
    <x v="8"/>
    <x v="48"/>
    <x v="18"/>
    <x v="7"/>
    <x v="4"/>
    <x v="2"/>
    <x v="1"/>
    <x v="0"/>
    <x v="13"/>
    <x v="4"/>
    <x v="2"/>
  </r>
  <r>
    <x v="0"/>
    <x v="1"/>
    <x v="7"/>
    <n v="2"/>
    <x v="13"/>
    <x v="27"/>
    <x v="1"/>
    <x v="2"/>
    <x v="1"/>
    <x v="2"/>
    <x v="3"/>
    <x v="2"/>
    <x v="3"/>
    <x v="4"/>
    <x v="2"/>
    <x v="2"/>
    <x v="0"/>
    <x v="2"/>
    <x v="3"/>
    <x v="2"/>
    <x v="0"/>
    <x v="0"/>
    <x v="0"/>
    <x v="4"/>
    <x v="4"/>
    <x v="0"/>
    <x v="1"/>
    <x v="0"/>
    <x v="1"/>
    <x v="1"/>
    <x v="0"/>
    <x v="3"/>
    <x v="2"/>
    <x v="3"/>
    <x v="1"/>
    <x v="2"/>
    <x v="3"/>
    <x v="1"/>
    <x v="1"/>
    <x v="4"/>
    <x v="1"/>
    <x v="1"/>
    <x v="1"/>
    <x v="1"/>
    <x v="0"/>
    <x v="1"/>
    <x v="1"/>
    <x v="0"/>
    <x v="0"/>
    <x v="0"/>
    <x v="5"/>
    <x v="15"/>
    <x v="6"/>
    <x v="7"/>
    <x v="0"/>
    <x v="5"/>
    <x v="8"/>
    <x v="1"/>
    <x v="2"/>
    <x v="7"/>
    <x v="3"/>
  </r>
  <r>
    <x v="0"/>
    <x v="1"/>
    <x v="7"/>
    <n v="2"/>
    <x v="13"/>
    <x v="27"/>
    <x v="1"/>
    <x v="0"/>
    <x v="3"/>
    <x v="2"/>
    <x v="2"/>
    <x v="2"/>
    <x v="2"/>
    <x v="4"/>
    <x v="3"/>
    <x v="2"/>
    <x v="2"/>
    <x v="3"/>
    <x v="3"/>
    <x v="2"/>
    <x v="1"/>
    <x v="4"/>
    <x v="1"/>
    <x v="0"/>
    <x v="1"/>
    <x v="1"/>
    <x v="0"/>
    <x v="4"/>
    <x v="1"/>
    <x v="2"/>
    <x v="2"/>
    <x v="2"/>
    <x v="4"/>
    <x v="4"/>
    <x v="3"/>
    <x v="1"/>
    <x v="1"/>
    <x v="1"/>
    <x v="3"/>
    <x v="4"/>
    <x v="2"/>
    <x v="1"/>
    <x v="1"/>
    <x v="0"/>
    <x v="1"/>
    <x v="0"/>
    <x v="0"/>
    <x v="0"/>
    <x v="0"/>
    <x v="0"/>
    <x v="6"/>
    <x v="13"/>
    <x v="15"/>
    <x v="7"/>
    <x v="12"/>
    <x v="6"/>
    <x v="1"/>
    <x v="6"/>
    <x v="35"/>
    <x v="12"/>
    <x v="4"/>
  </r>
  <r>
    <x v="0"/>
    <x v="1"/>
    <x v="7"/>
    <n v="2"/>
    <x v="14"/>
    <x v="27"/>
    <x v="1"/>
    <x v="2"/>
    <x v="3"/>
    <x v="2"/>
    <x v="2"/>
    <x v="1"/>
    <x v="3"/>
    <x v="4"/>
    <x v="2"/>
    <x v="2"/>
    <x v="2"/>
    <x v="2"/>
    <x v="1"/>
    <x v="2"/>
    <x v="0"/>
    <x v="0"/>
    <x v="2"/>
    <x v="0"/>
    <x v="0"/>
    <x v="3"/>
    <x v="4"/>
    <x v="2"/>
    <x v="4"/>
    <x v="4"/>
    <x v="0"/>
    <x v="0"/>
    <x v="1"/>
    <x v="3"/>
    <x v="1"/>
    <x v="3"/>
    <x v="0"/>
    <x v="1"/>
    <x v="2"/>
    <x v="2"/>
    <x v="2"/>
    <x v="1"/>
    <x v="1"/>
    <x v="0"/>
    <x v="1"/>
    <x v="0"/>
    <x v="0"/>
    <x v="0"/>
    <x v="0"/>
    <x v="0"/>
    <x v="3"/>
    <x v="15"/>
    <x v="13"/>
    <x v="2"/>
    <x v="0"/>
    <x v="2"/>
    <x v="3"/>
    <x v="9"/>
    <x v="43"/>
    <x v="3"/>
    <x v="3"/>
  </r>
  <r>
    <x v="0"/>
    <x v="1"/>
    <x v="4"/>
    <n v="2"/>
    <x v="0"/>
    <x v="0"/>
    <x v="3"/>
    <x v="3"/>
    <x v="2"/>
    <x v="3"/>
    <x v="4"/>
    <x v="4"/>
    <x v="2"/>
    <x v="0"/>
    <x v="5"/>
    <x v="5"/>
    <x v="1"/>
    <x v="5"/>
    <x v="2"/>
    <x v="4"/>
    <x v="2"/>
    <x v="3"/>
    <x v="3"/>
    <x v="3"/>
    <x v="2"/>
    <x v="2"/>
    <x v="1"/>
    <x v="0"/>
    <x v="0"/>
    <x v="0"/>
    <x v="2"/>
    <x v="3"/>
    <x v="3"/>
    <x v="5"/>
    <x v="0"/>
    <x v="1"/>
    <x v="0"/>
    <x v="1"/>
    <x v="4"/>
    <x v="3"/>
    <x v="4"/>
    <x v="3"/>
    <x v="1"/>
    <x v="1"/>
    <x v="1"/>
    <x v="0"/>
    <x v="0"/>
    <x v="0"/>
    <x v="0"/>
    <x v="0"/>
    <x v="9"/>
    <x v="23"/>
    <x v="34"/>
    <x v="5"/>
    <x v="5"/>
    <x v="4"/>
    <x v="2"/>
    <x v="1"/>
    <x v="34"/>
    <x v="14"/>
    <x v="5"/>
  </r>
  <r>
    <x v="0"/>
    <x v="1"/>
    <x v="4"/>
    <n v="2"/>
    <x v="0"/>
    <x v="0"/>
    <x v="0"/>
    <x v="0"/>
    <x v="0"/>
    <x v="0"/>
    <x v="2"/>
    <x v="1"/>
    <x v="2"/>
    <x v="2"/>
    <x v="2"/>
    <x v="2"/>
    <x v="2"/>
    <x v="0"/>
    <x v="2"/>
    <x v="1"/>
    <x v="1"/>
    <x v="2"/>
    <x v="4"/>
    <x v="0"/>
    <x v="0"/>
    <x v="4"/>
    <x v="3"/>
    <x v="1"/>
    <x v="5"/>
    <x v="1"/>
    <x v="0"/>
    <x v="4"/>
    <x v="1"/>
    <x v="1"/>
    <x v="1"/>
    <x v="4"/>
    <x v="3"/>
    <x v="0"/>
    <x v="0"/>
    <x v="0"/>
    <x v="0"/>
    <x v="0"/>
    <x v="3"/>
    <x v="2"/>
    <x v="1"/>
    <x v="2"/>
    <x v="4"/>
    <x v="0"/>
    <x v="0"/>
    <x v="0"/>
    <x v="0"/>
    <x v="3"/>
    <x v="2"/>
    <x v="9"/>
    <x v="2"/>
    <x v="3"/>
    <x v="9"/>
    <x v="2"/>
    <x v="13"/>
    <x v="1"/>
    <x v="7"/>
  </r>
  <r>
    <x v="0"/>
    <x v="1"/>
    <x v="4"/>
    <n v="2"/>
    <x v="0"/>
    <x v="0"/>
    <x v="1"/>
    <x v="2"/>
    <x v="3"/>
    <x v="3"/>
    <x v="3"/>
    <x v="1"/>
    <x v="2"/>
    <x v="2"/>
    <x v="3"/>
    <x v="3"/>
    <x v="3"/>
    <x v="3"/>
    <x v="1"/>
    <x v="2"/>
    <x v="3"/>
    <x v="1"/>
    <x v="1"/>
    <x v="1"/>
    <x v="1"/>
    <x v="1"/>
    <x v="0"/>
    <x v="0"/>
    <x v="0"/>
    <x v="2"/>
    <x v="2"/>
    <x v="2"/>
    <x v="1"/>
    <x v="1"/>
    <x v="3"/>
    <x v="3"/>
    <x v="1"/>
    <x v="1"/>
    <x v="1"/>
    <x v="1"/>
    <x v="3"/>
    <x v="4"/>
    <x v="1"/>
    <x v="1"/>
    <x v="0"/>
    <x v="1"/>
    <x v="2"/>
    <x v="0"/>
    <x v="0"/>
    <x v="0"/>
    <x v="8"/>
    <x v="4"/>
    <x v="10"/>
    <x v="2"/>
    <x v="6"/>
    <x v="1"/>
    <x v="1"/>
    <x v="0"/>
    <x v="15"/>
    <x v="1"/>
    <x v="1"/>
  </r>
  <r>
    <x v="0"/>
    <x v="1"/>
    <x v="4"/>
    <n v="2"/>
    <x v="0"/>
    <x v="0"/>
    <x v="1"/>
    <x v="2"/>
    <x v="3"/>
    <x v="3"/>
    <x v="3"/>
    <x v="1"/>
    <x v="4"/>
    <x v="2"/>
    <x v="3"/>
    <x v="3"/>
    <x v="3"/>
    <x v="3"/>
    <x v="3"/>
    <x v="3"/>
    <x v="4"/>
    <x v="1"/>
    <x v="1"/>
    <x v="2"/>
    <x v="1"/>
    <x v="1"/>
    <x v="0"/>
    <x v="4"/>
    <x v="0"/>
    <x v="2"/>
    <x v="1"/>
    <x v="1"/>
    <x v="1"/>
    <x v="3"/>
    <x v="3"/>
    <x v="4"/>
    <x v="1"/>
    <x v="1"/>
    <x v="4"/>
    <x v="2"/>
    <x v="2"/>
    <x v="4"/>
    <x v="1"/>
    <x v="1"/>
    <x v="0"/>
    <x v="0"/>
    <x v="2"/>
    <x v="0"/>
    <x v="0"/>
    <x v="0"/>
    <x v="8"/>
    <x v="48"/>
    <x v="10"/>
    <x v="2"/>
    <x v="18"/>
    <x v="8"/>
    <x v="1"/>
    <x v="6"/>
    <x v="30"/>
    <x v="3"/>
    <x v="9"/>
  </r>
  <r>
    <x v="0"/>
    <x v="1"/>
    <x v="4"/>
    <n v="2"/>
    <x v="0"/>
    <x v="0"/>
    <x v="0"/>
    <x v="0"/>
    <x v="3"/>
    <x v="3"/>
    <x v="2"/>
    <x v="1"/>
    <x v="2"/>
    <x v="0"/>
    <x v="3"/>
    <x v="0"/>
    <x v="2"/>
    <x v="0"/>
    <x v="1"/>
    <x v="3"/>
    <x v="1"/>
    <x v="0"/>
    <x v="0"/>
    <x v="0"/>
    <x v="0"/>
    <x v="1"/>
    <x v="1"/>
    <x v="4"/>
    <x v="1"/>
    <x v="1"/>
    <x v="0"/>
    <x v="3"/>
    <x v="3"/>
    <x v="3"/>
    <x v="3"/>
    <x v="3"/>
    <x v="3"/>
    <x v="0"/>
    <x v="0"/>
    <x v="0"/>
    <x v="0"/>
    <x v="0"/>
    <x v="4"/>
    <x v="1"/>
    <x v="1"/>
    <x v="0"/>
    <x v="0"/>
    <x v="0"/>
    <x v="0"/>
    <x v="0"/>
    <x v="7"/>
    <x v="15"/>
    <x v="2"/>
    <x v="4"/>
    <x v="3"/>
    <x v="0"/>
    <x v="6"/>
    <x v="0"/>
    <x v="2"/>
    <x v="11"/>
    <x v="1"/>
  </r>
  <r>
    <x v="0"/>
    <x v="1"/>
    <x v="4"/>
    <n v="2"/>
    <x v="0"/>
    <x v="0"/>
    <x v="0"/>
    <x v="0"/>
    <x v="0"/>
    <x v="0"/>
    <x v="0"/>
    <x v="0"/>
    <x v="3"/>
    <x v="0"/>
    <x v="0"/>
    <x v="0"/>
    <x v="0"/>
    <x v="2"/>
    <x v="0"/>
    <x v="0"/>
    <x v="0"/>
    <x v="0"/>
    <x v="0"/>
    <x v="4"/>
    <x v="1"/>
    <x v="3"/>
    <x v="2"/>
    <x v="4"/>
    <x v="1"/>
    <x v="1"/>
    <x v="0"/>
    <x v="3"/>
    <x v="2"/>
    <x v="0"/>
    <x v="0"/>
    <x v="0"/>
    <x v="3"/>
    <x v="1"/>
    <x v="1"/>
    <x v="2"/>
    <x v="1"/>
    <x v="1"/>
    <x v="1"/>
    <x v="0"/>
    <x v="0"/>
    <x v="0"/>
    <x v="1"/>
    <x v="0"/>
    <x v="0"/>
    <x v="0"/>
    <x v="0"/>
    <x v="5"/>
    <x v="20"/>
    <x v="0"/>
    <x v="0"/>
    <x v="5"/>
    <x v="6"/>
    <x v="5"/>
    <x v="2"/>
    <x v="0"/>
    <x v="0"/>
  </r>
  <r>
    <x v="0"/>
    <x v="1"/>
    <x v="4"/>
    <n v="2"/>
    <x v="0"/>
    <x v="0"/>
    <x v="0"/>
    <x v="2"/>
    <x v="3"/>
    <x v="3"/>
    <x v="3"/>
    <x v="1"/>
    <x v="5"/>
    <x v="4"/>
    <x v="3"/>
    <x v="2"/>
    <x v="2"/>
    <x v="1"/>
    <x v="1"/>
    <x v="3"/>
    <x v="1"/>
    <x v="0"/>
    <x v="2"/>
    <x v="0"/>
    <x v="1"/>
    <x v="1"/>
    <x v="3"/>
    <x v="3"/>
    <x v="1"/>
    <x v="1"/>
    <x v="2"/>
    <x v="0"/>
    <x v="1"/>
    <x v="2"/>
    <x v="2"/>
    <x v="2"/>
    <x v="1"/>
    <x v="1"/>
    <x v="4"/>
    <x v="3"/>
    <x v="4"/>
    <x v="3"/>
    <x v="1"/>
    <x v="1"/>
    <x v="0"/>
    <x v="1"/>
    <x v="1"/>
    <x v="0"/>
    <x v="0"/>
    <x v="0"/>
    <x v="8"/>
    <x v="48"/>
    <x v="7"/>
    <x v="4"/>
    <x v="3"/>
    <x v="2"/>
    <x v="1"/>
    <x v="4"/>
    <x v="2"/>
    <x v="2"/>
    <x v="2"/>
  </r>
  <r>
    <x v="0"/>
    <x v="1"/>
    <x v="4"/>
    <n v="2"/>
    <x v="0"/>
    <x v="0"/>
    <x v="0"/>
    <x v="0"/>
    <x v="0"/>
    <x v="2"/>
    <x v="2"/>
    <x v="0"/>
    <x v="0"/>
    <x v="4"/>
    <x v="0"/>
    <x v="0"/>
    <x v="0"/>
    <x v="2"/>
    <x v="0"/>
    <x v="0"/>
    <x v="1"/>
    <x v="0"/>
    <x v="2"/>
    <x v="0"/>
    <x v="0"/>
    <x v="3"/>
    <x v="0"/>
    <x v="4"/>
    <x v="1"/>
    <x v="1"/>
    <x v="0"/>
    <x v="0"/>
    <x v="0"/>
    <x v="3"/>
    <x v="1"/>
    <x v="3"/>
    <x v="3"/>
    <x v="1"/>
    <x v="2"/>
    <x v="1"/>
    <x v="1"/>
    <x v="1"/>
    <x v="1"/>
    <x v="0"/>
    <x v="0"/>
    <x v="0"/>
    <x v="0"/>
    <x v="0"/>
    <x v="0"/>
    <x v="0"/>
    <x v="11"/>
    <x v="21"/>
    <x v="20"/>
    <x v="0"/>
    <x v="3"/>
    <x v="2"/>
    <x v="3"/>
    <x v="6"/>
    <x v="6"/>
    <x v="8"/>
    <x v="3"/>
  </r>
  <r>
    <x v="0"/>
    <x v="1"/>
    <x v="4"/>
    <n v="2"/>
    <x v="0"/>
    <x v="0"/>
    <x v="0"/>
    <x v="3"/>
    <x v="2"/>
    <x v="3"/>
    <x v="2"/>
    <x v="2"/>
    <x v="2"/>
    <x v="4"/>
    <x v="2"/>
    <x v="2"/>
    <x v="3"/>
    <x v="3"/>
    <x v="3"/>
    <x v="2"/>
    <x v="3"/>
    <x v="0"/>
    <x v="0"/>
    <x v="0"/>
    <x v="1"/>
    <x v="1"/>
    <x v="0"/>
    <x v="4"/>
    <x v="1"/>
    <x v="1"/>
    <x v="0"/>
    <x v="3"/>
    <x v="3"/>
    <x v="5"/>
    <x v="2"/>
    <x v="3"/>
    <x v="3"/>
    <x v="1"/>
    <x v="2"/>
    <x v="3"/>
    <x v="3"/>
    <x v="4"/>
    <x v="1"/>
    <x v="0"/>
    <x v="0"/>
    <x v="0"/>
    <x v="2"/>
    <x v="0"/>
    <x v="0"/>
    <x v="0"/>
    <x v="9"/>
    <x v="13"/>
    <x v="3"/>
    <x v="7"/>
    <x v="16"/>
    <x v="0"/>
    <x v="1"/>
    <x v="6"/>
    <x v="2"/>
    <x v="14"/>
    <x v="3"/>
  </r>
  <r>
    <x v="0"/>
    <x v="1"/>
    <x v="4"/>
    <n v="2"/>
    <x v="0"/>
    <x v="0"/>
    <x v="1"/>
    <x v="3"/>
    <x v="2"/>
    <x v="2"/>
    <x v="2"/>
    <x v="0"/>
    <x v="2"/>
    <x v="0"/>
    <x v="2"/>
    <x v="2"/>
    <x v="2"/>
    <x v="3"/>
    <x v="1"/>
    <x v="3"/>
    <x v="1"/>
    <x v="0"/>
    <x v="2"/>
    <x v="0"/>
    <x v="0"/>
    <x v="3"/>
    <x v="0"/>
    <x v="4"/>
    <x v="0"/>
    <x v="2"/>
    <x v="0"/>
    <x v="3"/>
    <x v="3"/>
    <x v="1"/>
    <x v="0"/>
    <x v="0"/>
    <x v="3"/>
    <x v="2"/>
    <x v="0"/>
    <x v="0"/>
    <x v="0"/>
    <x v="0"/>
    <x v="1"/>
    <x v="1"/>
    <x v="0"/>
    <x v="0"/>
    <x v="1"/>
    <x v="0"/>
    <x v="0"/>
    <x v="0"/>
    <x v="12"/>
    <x v="22"/>
    <x v="14"/>
    <x v="4"/>
    <x v="3"/>
    <x v="2"/>
    <x v="3"/>
    <x v="6"/>
    <x v="18"/>
    <x v="9"/>
    <x v="0"/>
  </r>
  <r>
    <x v="0"/>
    <x v="1"/>
    <x v="4"/>
    <n v="2"/>
    <x v="0"/>
    <x v="0"/>
    <x v="0"/>
    <x v="2"/>
    <x v="3"/>
    <x v="2"/>
    <x v="1"/>
    <x v="3"/>
    <x v="4"/>
    <x v="3"/>
    <x v="3"/>
    <x v="4"/>
    <x v="4"/>
    <x v="5"/>
    <x v="4"/>
    <x v="2"/>
    <x v="4"/>
    <x v="1"/>
    <x v="4"/>
    <x v="1"/>
    <x v="3"/>
    <x v="1"/>
    <x v="4"/>
    <x v="0"/>
    <x v="3"/>
    <x v="0"/>
    <x v="2"/>
    <x v="2"/>
    <x v="1"/>
    <x v="1"/>
    <x v="4"/>
    <x v="3"/>
    <x v="2"/>
    <x v="1"/>
    <x v="4"/>
    <x v="3"/>
    <x v="4"/>
    <x v="3"/>
    <x v="1"/>
    <x v="1"/>
    <x v="1"/>
    <x v="1"/>
    <x v="2"/>
    <x v="0"/>
    <x v="0"/>
    <x v="0"/>
    <x v="3"/>
    <x v="64"/>
    <x v="9"/>
    <x v="8"/>
    <x v="18"/>
    <x v="8"/>
    <x v="7"/>
    <x v="3"/>
    <x v="43"/>
    <x v="1"/>
    <x v="7"/>
  </r>
  <r>
    <x v="0"/>
    <x v="1"/>
    <x v="4"/>
    <n v="2"/>
    <x v="0"/>
    <x v="0"/>
    <x v="0"/>
    <x v="3"/>
    <x v="2"/>
    <x v="3"/>
    <x v="2"/>
    <x v="0"/>
    <x v="2"/>
    <x v="4"/>
    <x v="3"/>
    <x v="2"/>
    <x v="2"/>
    <x v="2"/>
    <x v="1"/>
    <x v="0"/>
    <x v="0"/>
    <x v="0"/>
    <x v="2"/>
    <x v="4"/>
    <x v="0"/>
    <x v="3"/>
    <x v="0"/>
    <x v="4"/>
    <x v="1"/>
    <x v="1"/>
    <x v="0"/>
    <x v="0"/>
    <x v="0"/>
    <x v="0"/>
    <x v="0"/>
    <x v="0"/>
    <x v="3"/>
    <x v="1"/>
    <x v="2"/>
    <x v="2"/>
    <x v="2"/>
    <x v="1"/>
    <x v="1"/>
    <x v="1"/>
    <x v="0"/>
    <x v="1"/>
    <x v="1"/>
    <x v="0"/>
    <x v="0"/>
    <x v="0"/>
    <x v="9"/>
    <x v="27"/>
    <x v="14"/>
    <x v="3"/>
    <x v="0"/>
    <x v="0"/>
    <x v="3"/>
    <x v="6"/>
    <x v="6"/>
    <x v="0"/>
    <x v="0"/>
  </r>
  <r>
    <x v="0"/>
    <x v="1"/>
    <x v="4"/>
    <n v="2"/>
    <x v="0"/>
    <x v="0"/>
    <x v="1"/>
    <x v="3"/>
    <x v="2"/>
    <x v="3"/>
    <x v="3"/>
    <x v="1"/>
    <x v="2"/>
    <x v="4"/>
    <x v="2"/>
    <x v="3"/>
    <x v="3"/>
    <x v="3"/>
    <x v="3"/>
    <x v="2"/>
    <x v="3"/>
    <x v="1"/>
    <x v="1"/>
    <x v="0"/>
    <x v="1"/>
    <x v="3"/>
    <x v="1"/>
    <x v="4"/>
    <x v="1"/>
    <x v="1"/>
    <x v="1"/>
    <x v="3"/>
    <x v="3"/>
    <x v="4"/>
    <x v="3"/>
    <x v="3"/>
    <x v="0"/>
    <x v="1"/>
    <x v="2"/>
    <x v="1"/>
    <x v="2"/>
    <x v="4"/>
    <x v="1"/>
    <x v="1"/>
    <x v="1"/>
    <x v="1"/>
    <x v="1"/>
    <x v="0"/>
    <x v="0"/>
    <x v="0"/>
    <x v="9"/>
    <x v="40"/>
    <x v="18"/>
    <x v="7"/>
    <x v="6"/>
    <x v="6"/>
    <x v="6"/>
    <x v="0"/>
    <x v="13"/>
    <x v="19"/>
    <x v="1"/>
  </r>
  <r>
    <x v="0"/>
    <x v="1"/>
    <x v="4"/>
    <n v="2"/>
    <x v="0"/>
    <x v="0"/>
    <x v="0"/>
    <x v="3"/>
    <x v="2"/>
    <x v="3"/>
    <x v="3"/>
    <x v="2"/>
    <x v="4"/>
    <x v="0"/>
    <x v="2"/>
    <x v="3"/>
    <x v="2"/>
    <x v="3"/>
    <x v="1"/>
    <x v="3"/>
    <x v="0"/>
    <x v="0"/>
    <x v="0"/>
    <x v="0"/>
    <x v="1"/>
    <x v="4"/>
    <x v="0"/>
    <x v="4"/>
    <x v="1"/>
    <x v="1"/>
    <x v="0"/>
    <x v="3"/>
    <x v="3"/>
    <x v="3"/>
    <x v="1"/>
    <x v="3"/>
    <x v="3"/>
    <x v="1"/>
    <x v="4"/>
    <x v="2"/>
    <x v="2"/>
    <x v="4"/>
    <x v="1"/>
    <x v="0"/>
    <x v="0"/>
    <x v="0"/>
    <x v="1"/>
    <x v="0"/>
    <x v="0"/>
    <x v="0"/>
    <x v="9"/>
    <x v="10"/>
    <x v="15"/>
    <x v="4"/>
    <x v="0"/>
    <x v="0"/>
    <x v="7"/>
    <x v="6"/>
    <x v="2"/>
    <x v="11"/>
    <x v="3"/>
  </r>
  <r>
    <x v="0"/>
    <x v="1"/>
    <x v="4"/>
    <n v="2"/>
    <x v="0"/>
    <x v="0"/>
    <x v="0"/>
    <x v="2"/>
    <x v="3"/>
    <x v="3"/>
    <x v="3"/>
    <x v="2"/>
    <x v="4"/>
    <x v="4"/>
    <x v="2"/>
    <x v="2"/>
    <x v="2"/>
    <x v="2"/>
    <x v="1"/>
    <x v="3"/>
    <x v="0"/>
    <x v="0"/>
    <x v="2"/>
    <x v="0"/>
    <x v="1"/>
    <x v="3"/>
    <x v="0"/>
    <x v="4"/>
    <x v="1"/>
    <x v="1"/>
    <x v="2"/>
    <x v="3"/>
    <x v="3"/>
    <x v="5"/>
    <x v="3"/>
    <x v="3"/>
    <x v="0"/>
    <x v="1"/>
    <x v="2"/>
    <x v="1"/>
    <x v="2"/>
    <x v="2"/>
    <x v="1"/>
    <x v="0"/>
    <x v="0"/>
    <x v="1"/>
    <x v="0"/>
    <x v="0"/>
    <x v="0"/>
    <x v="0"/>
    <x v="8"/>
    <x v="3"/>
    <x v="13"/>
    <x v="4"/>
    <x v="0"/>
    <x v="2"/>
    <x v="6"/>
    <x v="6"/>
    <x v="12"/>
    <x v="14"/>
    <x v="1"/>
  </r>
  <r>
    <x v="0"/>
    <x v="1"/>
    <x v="4"/>
    <n v="2"/>
    <x v="0"/>
    <x v="0"/>
    <x v="1"/>
    <x v="2"/>
    <x v="3"/>
    <x v="3"/>
    <x v="3"/>
    <x v="1"/>
    <x v="2"/>
    <x v="4"/>
    <x v="3"/>
    <x v="3"/>
    <x v="3"/>
    <x v="3"/>
    <x v="3"/>
    <x v="2"/>
    <x v="3"/>
    <x v="1"/>
    <x v="1"/>
    <x v="1"/>
    <x v="1"/>
    <x v="1"/>
    <x v="1"/>
    <x v="0"/>
    <x v="1"/>
    <x v="1"/>
    <x v="2"/>
    <x v="2"/>
    <x v="1"/>
    <x v="5"/>
    <x v="3"/>
    <x v="3"/>
    <x v="1"/>
    <x v="1"/>
    <x v="1"/>
    <x v="1"/>
    <x v="2"/>
    <x v="2"/>
    <x v="1"/>
    <x v="0"/>
    <x v="1"/>
    <x v="1"/>
    <x v="0"/>
    <x v="0"/>
    <x v="0"/>
    <x v="0"/>
    <x v="8"/>
    <x v="40"/>
    <x v="10"/>
    <x v="7"/>
    <x v="6"/>
    <x v="1"/>
    <x v="1"/>
    <x v="1"/>
    <x v="13"/>
    <x v="13"/>
    <x v="1"/>
  </r>
  <r>
    <x v="0"/>
    <x v="1"/>
    <x v="4"/>
    <n v="2"/>
    <x v="0"/>
    <x v="0"/>
    <x v="0"/>
    <x v="0"/>
    <x v="0"/>
    <x v="0"/>
    <x v="2"/>
    <x v="2"/>
    <x v="3"/>
    <x v="0"/>
    <x v="2"/>
    <x v="0"/>
    <x v="0"/>
    <x v="3"/>
    <x v="1"/>
    <x v="2"/>
    <x v="1"/>
    <x v="0"/>
    <x v="0"/>
    <x v="4"/>
    <x v="0"/>
    <x v="3"/>
    <x v="0"/>
    <x v="4"/>
    <x v="1"/>
    <x v="1"/>
    <x v="0"/>
    <x v="0"/>
    <x v="0"/>
    <x v="0"/>
    <x v="1"/>
    <x v="3"/>
    <x v="1"/>
    <x v="1"/>
    <x v="2"/>
    <x v="2"/>
    <x v="2"/>
    <x v="2"/>
    <x v="1"/>
    <x v="0"/>
    <x v="0"/>
    <x v="0"/>
    <x v="2"/>
    <x v="0"/>
    <x v="0"/>
    <x v="0"/>
    <x v="0"/>
    <x v="19"/>
    <x v="6"/>
    <x v="2"/>
    <x v="3"/>
    <x v="5"/>
    <x v="3"/>
    <x v="6"/>
    <x v="6"/>
    <x v="0"/>
    <x v="3"/>
  </r>
  <r>
    <x v="0"/>
    <x v="1"/>
    <x v="4"/>
    <n v="2"/>
    <x v="0"/>
    <x v="0"/>
    <x v="0"/>
    <x v="3"/>
    <x v="2"/>
    <x v="0"/>
    <x v="3"/>
    <x v="1"/>
    <x v="4"/>
    <x v="2"/>
    <x v="3"/>
    <x v="3"/>
    <x v="3"/>
    <x v="1"/>
    <x v="2"/>
    <x v="4"/>
    <x v="4"/>
    <x v="0"/>
    <x v="2"/>
    <x v="0"/>
    <x v="2"/>
    <x v="2"/>
    <x v="4"/>
    <x v="0"/>
    <x v="0"/>
    <x v="1"/>
    <x v="2"/>
    <x v="3"/>
    <x v="3"/>
    <x v="3"/>
    <x v="2"/>
    <x v="3"/>
    <x v="0"/>
    <x v="1"/>
    <x v="4"/>
    <x v="3"/>
    <x v="4"/>
    <x v="3"/>
    <x v="1"/>
    <x v="1"/>
    <x v="0"/>
    <x v="1"/>
    <x v="1"/>
    <x v="0"/>
    <x v="0"/>
    <x v="0"/>
    <x v="16"/>
    <x v="48"/>
    <x v="4"/>
    <x v="5"/>
    <x v="15"/>
    <x v="2"/>
    <x v="2"/>
    <x v="3"/>
    <x v="4"/>
    <x v="11"/>
    <x v="3"/>
  </r>
  <r>
    <x v="0"/>
    <x v="1"/>
    <x v="4"/>
    <n v="2"/>
    <x v="0"/>
    <x v="0"/>
    <x v="1"/>
    <x v="2"/>
    <x v="3"/>
    <x v="3"/>
    <x v="1"/>
    <x v="1"/>
    <x v="4"/>
    <x v="4"/>
    <x v="2"/>
    <x v="4"/>
    <x v="3"/>
    <x v="2"/>
    <x v="3"/>
    <x v="3"/>
    <x v="4"/>
    <x v="4"/>
    <x v="2"/>
    <x v="0"/>
    <x v="3"/>
    <x v="1"/>
    <x v="0"/>
    <x v="0"/>
    <x v="1"/>
    <x v="1"/>
    <x v="0"/>
    <x v="0"/>
    <x v="3"/>
    <x v="1"/>
    <x v="3"/>
    <x v="1"/>
    <x v="0"/>
    <x v="1"/>
    <x v="2"/>
    <x v="2"/>
    <x v="2"/>
    <x v="2"/>
    <x v="1"/>
    <x v="0"/>
    <x v="1"/>
    <x v="1"/>
    <x v="1"/>
    <x v="0"/>
    <x v="0"/>
    <x v="0"/>
    <x v="8"/>
    <x v="28"/>
    <x v="18"/>
    <x v="2"/>
    <x v="19"/>
    <x v="2"/>
    <x v="7"/>
    <x v="0"/>
    <x v="6"/>
    <x v="9"/>
    <x v="4"/>
  </r>
  <r>
    <x v="0"/>
    <x v="1"/>
    <x v="4"/>
    <n v="2"/>
    <x v="0"/>
    <x v="0"/>
    <x v="0"/>
    <x v="2"/>
    <x v="3"/>
    <x v="3"/>
    <x v="2"/>
    <x v="1"/>
    <x v="4"/>
    <x v="4"/>
    <x v="2"/>
    <x v="2"/>
    <x v="2"/>
    <x v="3"/>
    <x v="1"/>
    <x v="2"/>
    <x v="3"/>
    <x v="1"/>
    <x v="2"/>
    <x v="0"/>
    <x v="1"/>
    <x v="1"/>
    <x v="0"/>
    <x v="4"/>
    <x v="1"/>
    <x v="1"/>
    <x v="0"/>
    <x v="0"/>
    <x v="1"/>
    <x v="1"/>
    <x v="3"/>
    <x v="1"/>
    <x v="0"/>
    <x v="1"/>
    <x v="4"/>
    <x v="3"/>
    <x v="2"/>
    <x v="2"/>
    <x v="1"/>
    <x v="1"/>
    <x v="0"/>
    <x v="1"/>
    <x v="1"/>
    <x v="0"/>
    <x v="0"/>
    <x v="0"/>
    <x v="8"/>
    <x v="3"/>
    <x v="14"/>
    <x v="2"/>
    <x v="6"/>
    <x v="2"/>
    <x v="1"/>
    <x v="6"/>
    <x v="6"/>
    <x v="1"/>
    <x v="4"/>
  </r>
  <r>
    <x v="0"/>
    <x v="1"/>
    <x v="4"/>
    <n v="2"/>
    <x v="0"/>
    <x v="0"/>
    <x v="0"/>
    <x v="3"/>
    <x v="2"/>
    <x v="3"/>
    <x v="3"/>
    <x v="2"/>
    <x v="2"/>
    <x v="4"/>
    <x v="2"/>
    <x v="2"/>
    <x v="2"/>
    <x v="3"/>
    <x v="1"/>
    <x v="3"/>
    <x v="1"/>
    <x v="0"/>
    <x v="2"/>
    <x v="0"/>
    <x v="1"/>
    <x v="1"/>
    <x v="1"/>
    <x v="0"/>
    <x v="1"/>
    <x v="1"/>
    <x v="2"/>
    <x v="3"/>
    <x v="0"/>
    <x v="3"/>
    <x v="0"/>
    <x v="3"/>
    <x v="0"/>
    <x v="1"/>
    <x v="4"/>
    <x v="2"/>
    <x v="2"/>
    <x v="2"/>
    <x v="1"/>
    <x v="0"/>
    <x v="0"/>
    <x v="0"/>
    <x v="1"/>
    <x v="0"/>
    <x v="0"/>
    <x v="0"/>
    <x v="9"/>
    <x v="10"/>
    <x v="14"/>
    <x v="4"/>
    <x v="3"/>
    <x v="2"/>
    <x v="1"/>
    <x v="1"/>
    <x v="12"/>
    <x v="8"/>
    <x v="6"/>
  </r>
  <r>
    <x v="0"/>
    <x v="1"/>
    <x v="4"/>
    <n v="2"/>
    <x v="0"/>
    <x v="0"/>
    <x v="1"/>
    <x v="3"/>
    <x v="2"/>
    <x v="3"/>
    <x v="2"/>
    <x v="2"/>
    <x v="4"/>
    <x v="4"/>
    <x v="2"/>
    <x v="2"/>
    <x v="2"/>
    <x v="4"/>
    <x v="1"/>
    <x v="2"/>
    <x v="4"/>
    <x v="2"/>
    <x v="2"/>
    <x v="0"/>
    <x v="1"/>
    <x v="1"/>
    <x v="0"/>
    <x v="4"/>
    <x v="1"/>
    <x v="1"/>
    <x v="2"/>
    <x v="0"/>
    <x v="1"/>
    <x v="3"/>
    <x v="1"/>
    <x v="1"/>
    <x v="0"/>
    <x v="1"/>
    <x v="4"/>
    <x v="3"/>
    <x v="2"/>
    <x v="2"/>
    <x v="1"/>
    <x v="0"/>
    <x v="1"/>
    <x v="0"/>
    <x v="0"/>
    <x v="0"/>
    <x v="0"/>
    <x v="0"/>
    <x v="9"/>
    <x v="2"/>
    <x v="7"/>
    <x v="2"/>
    <x v="7"/>
    <x v="2"/>
    <x v="1"/>
    <x v="6"/>
    <x v="2"/>
    <x v="3"/>
    <x v="1"/>
  </r>
  <r>
    <x v="0"/>
    <x v="1"/>
    <x v="4"/>
    <n v="2"/>
    <x v="0"/>
    <x v="0"/>
    <x v="0"/>
    <x v="3"/>
    <x v="2"/>
    <x v="3"/>
    <x v="3"/>
    <x v="2"/>
    <x v="2"/>
    <x v="4"/>
    <x v="2"/>
    <x v="2"/>
    <x v="2"/>
    <x v="2"/>
    <x v="1"/>
    <x v="2"/>
    <x v="1"/>
    <x v="0"/>
    <x v="2"/>
    <x v="0"/>
    <x v="0"/>
    <x v="3"/>
    <x v="0"/>
    <x v="4"/>
    <x v="1"/>
    <x v="1"/>
    <x v="0"/>
    <x v="0"/>
    <x v="0"/>
    <x v="1"/>
    <x v="0"/>
    <x v="0"/>
    <x v="3"/>
    <x v="1"/>
    <x v="2"/>
    <x v="1"/>
    <x v="1"/>
    <x v="1"/>
    <x v="1"/>
    <x v="4"/>
    <x v="0"/>
    <x v="0"/>
    <x v="0"/>
    <x v="0"/>
    <x v="0"/>
    <x v="0"/>
    <x v="9"/>
    <x v="10"/>
    <x v="13"/>
    <x v="2"/>
    <x v="3"/>
    <x v="2"/>
    <x v="3"/>
    <x v="6"/>
    <x v="6"/>
    <x v="7"/>
    <x v="0"/>
  </r>
  <r>
    <x v="0"/>
    <x v="1"/>
    <x v="4"/>
    <n v="2"/>
    <x v="0"/>
    <x v="0"/>
    <x v="2"/>
    <x v="3"/>
    <x v="2"/>
    <x v="3"/>
    <x v="3"/>
    <x v="0"/>
    <x v="3"/>
    <x v="0"/>
    <x v="2"/>
    <x v="2"/>
    <x v="0"/>
    <x v="3"/>
    <x v="2"/>
    <x v="3"/>
    <x v="0"/>
    <x v="0"/>
    <x v="2"/>
    <x v="0"/>
    <x v="1"/>
    <x v="1"/>
    <x v="2"/>
    <x v="1"/>
    <x v="1"/>
    <x v="1"/>
    <x v="0"/>
    <x v="2"/>
    <x v="0"/>
    <x v="3"/>
    <x v="0"/>
    <x v="0"/>
    <x v="3"/>
    <x v="1"/>
    <x v="3"/>
    <x v="4"/>
    <x v="1"/>
    <x v="1"/>
    <x v="1"/>
    <x v="0"/>
    <x v="1"/>
    <x v="2"/>
    <x v="1"/>
    <x v="0"/>
    <x v="0"/>
    <x v="0"/>
    <x v="9"/>
    <x v="46"/>
    <x v="16"/>
    <x v="4"/>
    <x v="0"/>
    <x v="2"/>
    <x v="1"/>
    <x v="2"/>
    <x v="16"/>
    <x v="8"/>
    <x v="0"/>
  </r>
  <r>
    <x v="0"/>
    <x v="1"/>
    <x v="4"/>
    <n v="2"/>
    <x v="2"/>
    <x v="29"/>
    <x v="1"/>
    <x v="0"/>
    <x v="2"/>
    <x v="1"/>
    <x v="3"/>
    <x v="1"/>
    <x v="3"/>
    <x v="2"/>
    <x v="2"/>
    <x v="3"/>
    <x v="3"/>
    <x v="2"/>
    <x v="1"/>
    <x v="0"/>
    <x v="0"/>
    <x v="0"/>
    <x v="2"/>
    <x v="2"/>
    <x v="0"/>
    <x v="2"/>
    <x v="0"/>
    <x v="2"/>
    <x v="3"/>
    <x v="1"/>
    <x v="4"/>
    <x v="1"/>
    <x v="4"/>
    <x v="4"/>
    <x v="0"/>
    <x v="0"/>
    <x v="0"/>
    <x v="1"/>
    <x v="3"/>
    <x v="4"/>
    <x v="1"/>
    <x v="1"/>
    <x v="1"/>
    <x v="0"/>
    <x v="1"/>
    <x v="1"/>
    <x v="1"/>
    <x v="0"/>
    <x v="0"/>
    <x v="0"/>
    <x v="9"/>
    <x v="40"/>
    <x v="3"/>
    <x v="3"/>
    <x v="0"/>
    <x v="3"/>
    <x v="3"/>
    <x v="1"/>
    <x v="27"/>
    <x v="12"/>
    <x v="0"/>
  </r>
  <r>
    <x v="0"/>
    <x v="1"/>
    <x v="4"/>
    <n v="2"/>
    <x v="2"/>
    <x v="29"/>
    <x v="0"/>
    <x v="3"/>
    <x v="3"/>
    <x v="3"/>
    <x v="2"/>
    <x v="2"/>
    <x v="4"/>
    <x v="0"/>
    <x v="2"/>
    <x v="2"/>
    <x v="2"/>
    <x v="1"/>
    <x v="1"/>
    <x v="3"/>
    <x v="1"/>
    <x v="2"/>
    <x v="2"/>
    <x v="0"/>
    <x v="0"/>
    <x v="3"/>
    <x v="0"/>
    <x v="1"/>
    <x v="1"/>
    <x v="1"/>
    <x v="0"/>
    <x v="0"/>
    <x v="0"/>
    <x v="0"/>
    <x v="0"/>
    <x v="0"/>
    <x v="0"/>
    <x v="1"/>
    <x v="2"/>
    <x v="1"/>
    <x v="1"/>
    <x v="1"/>
    <x v="1"/>
    <x v="0"/>
    <x v="0"/>
    <x v="1"/>
    <x v="0"/>
    <x v="0"/>
    <x v="0"/>
    <x v="0"/>
    <x v="3"/>
    <x v="13"/>
    <x v="15"/>
    <x v="4"/>
    <x v="2"/>
    <x v="2"/>
    <x v="3"/>
    <x v="5"/>
    <x v="6"/>
    <x v="0"/>
    <x v="0"/>
  </r>
  <r>
    <x v="0"/>
    <x v="1"/>
    <x v="4"/>
    <n v="2"/>
    <x v="2"/>
    <x v="29"/>
    <x v="1"/>
    <x v="2"/>
    <x v="3"/>
    <x v="3"/>
    <x v="2"/>
    <x v="2"/>
    <x v="2"/>
    <x v="2"/>
    <x v="0"/>
    <x v="2"/>
    <x v="2"/>
    <x v="2"/>
    <x v="1"/>
    <x v="3"/>
    <x v="0"/>
    <x v="0"/>
    <x v="0"/>
    <x v="0"/>
    <x v="1"/>
    <x v="3"/>
    <x v="1"/>
    <x v="0"/>
    <x v="1"/>
    <x v="3"/>
    <x v="0"/>
    <x v="3"/>
    <x v="3"/>
    <x v="3"/>
    <x v="3"/>
    <x v="0"/>
    <x v="1"/>
    <x v="1"/>
    <x v="4"/>
    <x v="3"/>
    <x v="2"/>
    <x v="2"/>
    <x v="1"/>
    <x v="1"/>
    <x v="0"/>
    <x v="0"/>
    <x v="1"/>
    <x v="0"/>
    <x v="0"/>
    <x v="0"/>
    <x v="8"/>
    <x v="2"/>
    <x v="2"/>
    <x v="4"/>
    <x v="0"/>
    <x v="0"/>
    <x v="6"/>
    <x v="1"/>
    <x v="26"/>
    <x v="11"/>
    <x v="5"/>
  </r>
  <r>
    <x v="0"/>
    <x v="1"/>
    <x v="4"/>
    <n v="2"/>
    <x v="2"/>
    <x v="29"/>
    <x v="1"/>
    <x v="2"/>
    <x v="3"/>
    <x v="1"/>
    <x v="3"/>
    <x v="2"/>
    <x v="2"/>
    <x v="4"/>
    <x v="2"/>
    <x v="2"/>
    <x v="3"/>
    <x v="3"/>
    <x v="1"/>
    <x v="3"/>
    <x v="0"/>
    <x v="0"/>
    <x v="2"/>
    <x v="0"/>
    <x v="0"/>
    <x v="3"/>
    <x v="0"/>
    <x v="0"/>
    <x v="1"/>
    <x v="1"/>
    <x v="4"/>
    <x v="3"/>
    <x v="3"/>
    <x v="1"/>
    <x v="1"/>
    <x v="3"/>
    <x v="3"/>
    <x v="1"/>
    <x v="3"/>
    <x v="1"/>
    <x v="1"/>
    <x v="2"/>
    <x v="1"/>
    <x v="0"/>
    <x v="0"/>
    <x v="2"/>
    <x v="0"/>
    <x v="0"/>
    <x v="0"/>
    <x v="0"/>
    <x v="4"/>
    <x v="10"/>
    <x v="3"/>
    <x v="4"/>
    <x v="0"/>
    <x v="2"/>
    <x v="3"/>
    <x v="0"/>
    <x v="20"/>
    <x v="9"/>
    <x v="3"/>
  </r>
  <r>
    <x v="0"/>
    <x v="1"/>
    <x v="4"/>
    <n v="2"/>
    <x v="2"/>
    <x v="29"/>
    <x v="0"/>
    <x v="3"/>
    <x v="2"/>
    <x v="2"/>
    <x v="2"/>
    <x v="1"/>
    <x v="2"/>
    <x v="4"/>
    <x v="2"/>
    <x v="2"/>
    <x v="2"/>
    <x v="2"/>
    <x v="1"/>
    <x v="2"/>
    <x v="1"/>
    <x v="1"/>
    <x v="2"/>
    <x v="4"/>
    <x v="0"/>
    <x v="1"/>
    <x v="0"/>
    <x v="0"/>
    <x v="0"/>
    <x v="1"/>
    <x v="0"/>
    <x v="3"/>
    <x v="1"/>
    <x v="5"/>
    <x v="3"/>
    <x v="0"/>
    <x v="3"/>
    <x v="1"/>
    <x v="1"/>
    <x v="2"/>
    <x v="2"/>
    <x v="2"/>
    <x v="1"/>
    <x v="0"/>
    <x v="1"/>
    <x v="1"/>
    <x v="1"/>
    <x v="0"/>
    <x v="0"/>
    <x v="0"/>
    <x v="12"/>
    <x v="10"/>
    <x v="13"/>
    <x v="2"/>
    <x v="1"/>
    <x v="0"/>
    <x v="6"/>
    <x v="0"/>
    <x v="7"/>
    <x v="13"/>
    <x v="5"/>
  </r>
  <r>
    <x v="0"/>
    <x v="1"/>
    <x v="4"/>
    <n v="2"/>
    <x v="2"/>
    <x v="29"/>
    <x v="0"/>
    <x v="3"/>
    <x v="2"/>
    <x v="3"/>
    <x v="3"/>
    <x v="4"/>
    <x v="2"/>
    <x v="4"/>
    <x v="0"/>
    <x v="2"/>
    <x v="2"/>
    <x v="3"/>
    <x v="2"/>
    <x v="4"/>
    <x v="3"/>
    <x v="2"/>
    <x v="2"/>
    <x v="4"/>
    <x v="2"/>
    <x v="2"/>
    <x v="0"/>
    <x v="1"/>
    <x v="1"/>
    <x v="1"/>
    <x v="0"/>
    <x v="0"/>
    <x v="3"/>
    <x v="2"/>
    <x v="1"/>
    <x v="0"/>
    <x v="3"/>
    <x v="1"/>
    <x v="2"/>
    <x v="2"/>
    <x v="2"/>
    <x v="2"/>
    <x v="1"/>
    <x v="0"/>
    <x v="0"/>
    <x v="0"/>
    <x v="1"/>
    <x v="0"/>
    <x v="0"/>
    <x v="0"/>
    <x v="9"/>
    <x v="16"/>
    <x v="13"/>
    <x v="5"/>
    <x v="8"/>
    <x v="0"/>
    <x v="2"/>
    <x v="5"/>
    <x v="6"/>
    <x v="10"/>
    <x v="6"/>
  </r>
  <r>
    <x v="0"/>
    <x v="1"/>
    <x v="4"/>
    <n v="2"/>
    <x v="2"/>
    <x v="29"/>
    <x v="0"/>
    <x v="3"/>
    <x v="2"/>
    <x v="3"/>
    <x v="3"/>
    <x v="1"/>
    <x v="2"/>
    <x v="0"/>
    <x v="2"/>
    <x v="2"/>
    <x v="0"/>
    <x v="2"/>
    <x v="1"/>
    <x v="0"/>
    <x v="0"/>
    <x v="2"/>
    <x v="1"/>
    <x v="0"/>
    <x v="1"/>
    <x v="1"/>
    <x v="0"/>
    <x v="4"/>
    <x v="1"/>
    <x v="1"/>
    <x v="0"/>
    <x v="0"/>
    <x v="0"/>
    <x v="3"/>
    <x v="0"/>
    <x v="0"/>
    <x v="0"/>
    <x v="1"/>
    <x v="1"/>
    <x v="1"/>
    <x v="2"/>
    <x v="1"/>
    <x v="1"/>
    <x v="1"/>
    <x v="1"/>
    <x v="0"/>
    <x v="1"/>
    <x v="0"/>
    <x v="0"/>
    <x v="0"/>
    <x v="9"/>
    <x v="38"/>
    <x v="6"/>
    <x v="3"/>
    <x v="11"/>
    <x v="6"/>
    <x v="1"/>
    <x v="6"/>
    <x v="6"/>
    <x v="8"/>
    <x v="0"/>
  </r>
  <r>
    <x v="0"/>
    <x v="1"/>
    <x v="4"/>
    <n v="2"/>
    <x v="2"/>
    <x v="29"/>
    <x v="0"/>
    <x v="3"/>
    <x v="0"/>
    <x v="2"/>
    <x v="2"/>
    <x v="0"/>
    <x v="3"/>
    <x v="0"/>
    <x v="2"/>
    <x v="0"/>
    <x v="0"/>
    <x v="3"/>
    <x v="3"/>
    <x v="3"/>
    <x v="0"/>
    <x v="0"/>
    <x v="0"/>
    <x v="4"/>
    <x v="0"/>
    <x v="3"/>
    <x v="0"/>
    <x v="0"/>
    <x v="1"/>
    <x v="1"/>
    <x v="0"/>
    <x v="0"/>
    <x v="0"/>
    <x v="0"/>
    <x v="0"/>
    <x v="0"/>
    <x v="3"/>
    <x v="1"/>
    <x v="2"/>
    <x v="1"/>
    <x v="1"/>
    <x v="2"/>
    <x v="1"/>
    <x v="0"/>
    <x v="0"/>
    <x v="0"/>
    <x v="0"/>
    <x v="0"/>
    <x v="0"/>
    <x v="0"/>
    <x v="2"/>
    <x v="21"/>
    <x v="6"/>
    <x v="2"/>
    <x v="0"/>
    <x v="5"/>
    <x v="3"/>
    <x v="0"/>
    <x v="6"/>
    <x v="0"/>
    <x v="0"/>
  </r>
  <r>
    <x v="0"/>
    <x v="1"/>
    <x v="4"/>
    <n v="2"/>
    <x v="2"/>
    <x v="29"/>
    <x v="0"/>
    <x v="2"/>
    <x v="3"/>
    <x v="3"/>
    <x v="3"/>
    <x v="2"/>
    <x v="4"/>
    <x v="4"/>
    <x v="2"/>
    <x v="2"/>
    <x v="0"/>
    <x v="2"/>
    <x v="1"/>
    <x v="3"/>
    <x v="1"/>
    <x v="0"/>
    <x v="2"/>
    <x v="0"/>
    <x v="0"/>
    <x v="3"/>
    <x v="1"/>
    <x v="2"/>
    <x v="1"/>
    <x v="1"/>
    <x v="0"/>
    <x v="3"/>
    <x v="3"/>
    <x v="3"/>
    <x v="3"/>
    <x v="0"/>
    <x v="0"/>
    <x v="1"/>
    <x v="1"/>
    <x v="4"/>
    <x v="1"/>
    <x v="1"/>
    <x v="1"/>
    <x v="0"/>
    <x v="1"/>
    <x v="0"/>
    <x v="0"/>
    <x v="0"/>
    <x v="0"/>
    <x v="0"/>
    <x v="8"/>
    <x v="3"/>
    <x v="6"/>
    <x v="4"/>
    <x v="3"/>
    <x v="2"/>
    <x v="3"/>
    <x v="3"/>
    <x v="2"/>
    <x v="11"/>
    <x v="5"/>
  </r>
  <r>
    <x v="0"/>
    <x v="1"/>
    <x v="4"/>
    <n v="2"/>
    <x v="2"/>
    <x v="29"/>
    <x v="1"/>
    <x v="3"/>
    <x v="3"/>
    <x v="1"/>
    <x v="3"/>
    <x v="2"/>
    <x v="2"/>
    <x v="4"/>
    <x v="2"/>
    <x v="2"/>
    <x v="0"/>
    <x v="2"/>
    <x v="3"/>
    <x v="3"/>
    <x v="3"/>
    <x v="0"/>
    <x v="2"/>
    <x v="3"/>
    <x v="3"/>
    <x v="4"/>
    <x v="0"/>
    <x v="0"/>
    <x v="3"/>
    <x v="2"/>
    <x v="2"/>
    <x v="2"/>
    <x v="1"/>
    <x v="5"/>
    <x v="0"/>
    <x v="0"/>
    <x v="1"/>
    <x v="1"/>
    <x v="2"/>
    <x v="3"/>
    <x v="2"/>
    <x v="0"/>
    <x v="1"/>
    <x v="0"/>
    <x v="0"/>
    <x v="1"/>
    <x v="0"/>
    <x v="0"/>
    <x v="0"/>
    <x v="0"/>
    <x v="5"/>
    <x v="10"/>
    <x v="6"/>
    <x v="2"/>
    <x v="16"/>
    <x v="2"/>
    <x v="4"/>
    <x v="0"/>
    <x v="37"/>
    <x v="13"/>
    <x v="0"/>
  </r>
  <r>
    <x v="0"/>
    <x v="1"/>
    <x v="4"/>
    <n v="2"/>
    <x v="2"/>
    <x v="29"/>
    <x v="1"/>
    <x v="3"/>
    <x v="3"/>
    <x v="1"/>
    <x v="3"/>
    <x v="2"/>
    <x v="2"/>
    <x v="0"/>
    <x v="3"/>
    <x v="3"/>
    <x v="2"/>
    <x v="1"/>
    <x v="3"/>
    <x v="0"/>
    <x v="0"/>
    <x v="0"/>
    <x v="0"/>
    <x v="0"/>
    <x v="1"/>
    <x v="3"/>
    <x v="0"/>
    <x v="1"/>
    <x v="1"/>
    <x v="1"/>
    <x v="0"/>
    <x v="0"/>
    <x v="3"/>
    <x v="5"/>
    <x v="1"/>
    <x v="0"/>
    <x v="3"/>
    <x v="1"/>
    <x v="1"/>
    <x v="4"/>
    <x v="2"/>
    <x v="2"/>
    <x v="1"/>
    <x v="0"/>
    <x v="0"/>
    <x v="1"/>
    <x v="1"/>
    <x v="0"/>
    <x v="0"/>
    <x v="0"/>
    <x v="5"/>
    <x v="15"/>
    <x v="27"/>
    <x v="6"/>
    <x v="0"/>
    <x v="0"/>
    <x v="6"/>
    <x v="5"/>
    <x v="6"/>
    <x v="14"/>
    <x v="6"/>
  </r>
  <r>
    <x v="0"/>
    <x v="1"/>
    <x v="4"/>
    <n v="2"/>
    <x v="2"/>
    <x v="29"/>
    <x v="1"/>
    <x v="0"/>
    <x v="2"/>
    <x v="1"/>
    <x v="3"/>
    <x v="4"/>
    <x v="2"/>
    <x v="0"/>
    <x v="2"/>
    <x v="2"/>
    <x v="2"/>
    <x v="3"/>
    <x v="1"/>
    <x v="3"/>
    <x v="0"/>
    <x v="2"/>
    <x v="2"/>
    <x v="0"/>
    <x v="0"/>
    <x v="0"/>
    <x v="0"/>
    <x v="4"/>
    <x v="1"/>
    <x v="1"/>
    <x v="2"/>
    <x v="3"/>
    <x v="0"/>
    <x v="1"/>
    <x v="0"/>
    <x v="0"/>
    <x v="0"/>
    <x v="1"/>
    <x v="1"/>
    <x v="2"/>
    <x v="2"/>
    <x v="1"/>
    <x v="1"/>
    <x v="3"/>
    <x v="1"/>
    <x v="1"/>
    <x v="2"/>
    <x v="0"/>
    <x v="0"/>
    <x v="0"/>
    <x v="9"/>
    <x v="36"/>
    <x v="14"/>
    <x v="4"/>
    <x v="11"/>
    <x v="2"/>
    <x v="0"/>
    <x v="6"/>
    <x v="12"/>
    <x v="7"/>
    <x v="0"/>
  </r>
  <r>
    <x v="0"/>
    <x v="1"/>
    <x v="4"/>
    <n v="2"/>
    <x v="2"/>
    <x v="29"/>
    <x v="0"/>
    <x v="3"/>
    <x v="3"/>
    <x v="2"/>
    <x v="1"/>
    <x v="2"/>
    <x v="4"/>
    <x v="0"/>
    <x v="3"/>
    <x v="2"/>
    <x v="2"/>
    <x v="1"/>
    <x v="2"/>
    <x v="3"/>
    <x v="2"/>
    <x v="3"/>
    <x v="2"/>
    <x v="0"/>
    <x v="3"/>
    <x v="2"/>
    <x v="2"/>
    <x v="1"/>
    <x v="1"/>
    <x v="1"/>
    <x v="0"/>
    <x v="0"/>
    <x v="0"/>
    <x v="1"/>
    <x v="2"/>
    <x v="0"/>
    <x v="3"/>
    <x v="1"/>
    <x v="2"/>
    <x v="2"/>
    <x v="2"/>
    <x v="2"/>
    <x v="1"/>
    <x v="0"/>
    <x v="0"/>
    <x v="0"/>
    <x v="0"/>
    <x v="0"/>
    <x v="0"/>
    <x v="0"/>
    <x v="9"/>
    <x v="7"/>
    <x v="7"/>
    <x v="4"/>
    <x v="5"/>
    <x v="2"/>
    <x v="4"/>
    <x v="2"/>
    <x v="6"/>
    <x v="7"/>
    <x v="0"/>
  </r>
  <r>
    <x v="0"/>
    <x v="1"/>
    <x v="4"/>
    <n v="2"/>
    <x v="2"/>
    <x v="29"/>
    <x v="0"/>
    <x v="3"/>
    <x v="2"/>
    <x v="3"/>
    <x v="3"/>
    <x v="1"/>
    <x v="4"/>
    <x v="4"/>
    <x v="0"/>
    <x v="2"/>
    <x v="2"/>
    <x v="0"/>
    <x v="3"/>
    <x v="0"/>
    <x v="3"/>
    <x v="2"/>
    <x v="0"/>
    <x v="0"/>
    <x v="1"/>
    <x v="4"/>
    <x v="2"/>
    <x v="1"/>
    <x v="1"/>
    <x v="1"/>
    <x v="0"/>
    <x v="0"/>
    <x v="3"/>
    <x v="3"/>
    <x v="0"/>
    <x v="0"/>
    <x v="0"/>
    <x v="1"/>
    <x v="4"/>
    <x v="2"/>
    <x v="1"/>
    <x v="4"/>
    <x v="1"/>
    <x v="0"/>
    <x v="1"/>
    <x v="0"/>
    <x v="0"/>
    <x v="0"/>
    <x v="0"/>
    <x v="0"/>
    <x v="9"/>
    <x v="4"/>
    <x v="22"/>
    <x v="6"/>
    <x v="8"/>
    <x v="0"/>
    <x v="7"/>
    <x v="2"/>
    <x v="6"/>
    <x v="11"/>
    <x v="0"/>
  </r>
  <r>
    <x v="0"/>
    <x v="1"/>
    <x v="4"/>
    <n v="2"/>
    <x v="2"/>
    <x v="29"/>
    <x v="0"/>
    <x v="3"/>
    <x v="0"/>
    <x v="2"/>
    <x v="2"/>
    <x v="0"/>
    <x v="2"/>
    <x v="4"/>
    <x v="2"/>
    <x v="2"/>
    <x v="0"/>
    <x v="2"/>
    <x v="1"/>
    <x v="3"/>
    <x v="1"/>
    <x v="0"/>
    <x v="0"/>
    <x v="4"/>
    <x v="0"/>
    <x v="2"/>
    <x v="0"/>
    <x v="4"/>
    <x v="1"/>
    <x v="1"/>
    <x v="0"/>
    <x v="0"/>
    <x v="0"/>
    <x v="2"/>
    <x v="0"/>
    <x v="0"/>
    <x v="3"/>
    <x v="1"/>
    <x v="1"/>
    <x v="4"/>
    <x v="1"/>
    <x v="1"/>
    <x v="1"/>
    <x v="0"/>
    <x v="0"/>
    <x v="0"/>
    <x v="0"/>
    <x v="0"/>
    <x v="0"/>
    <x v="0"/>
    <x v="2"/>
    <x v="27"/>
    <x v="6"/>
    <x v="4"/>
    <x v="3"/>
    <x v="5"/>
    <x v="3"/>
    <x v="6"/>
    <x v="6"/>
    <x v="0"/>
    <x v="0"/>
  </r>
  <r>
    <x v="0"/>
    <x v="1"/>
    <x v="4"/>
    <n v="2"/>
    <x v="2"/>
    <x v="29"/>
    <x v="1"/>
    <x v="3"/>
    <x v="3"/>
    <x v="1"/>
    <x v="3"/>
    <x v="2"/>
    <x v="2"/>
    <x v="0"/>
    <x v="2"/>
    <x v="2"/>
    <x v="3"/>
    <x v="3"/>
    <x v="3"/>
    <x v="0"/>
    <x v="0"/>
    <x v="2"/>
    <x v="2"/>
    <x v="4"/>
    <x v="3"/>
    <x v="1"/>
    <x v="0"/>
    <x v="0"/>
    <x v="1"/>
    <x v="2"/>
    <x v="0"/>
    <x v="2"/>
    <x v="1"/>
    <x v="5"/>
    <x v="0"/>
    <x v="0"/>
    <x v="0"/>
    <x v="1"/>
    <x v="1"/>
    <x v="4"/>
    <x v="3"/>
    <x v="1"/>
    <x v="1"/>
    <x v="0"/>
    <x v="0"/>
    <x v="1"/>
    <x v="1"/>
    <x v="0"/>
    <x v="0"/>
    <x v="0"/>
    <x v="5"/>
    <x v="15"/>
    <x v="3"/>
    <x v="6"/>
    <x v="11"/>
    <x v="0"/>
    <x v="7"/>
    <x v="0"/>
    <x v="53"/>
    <x v="13"/>
    <x v="0"/>
  </r>
  <r>
    <x v="0"/>
    <x v="1"/>
    <x v="4"/>
    <n v="2"/>
    <x v="2"/>
    <x v="43"/>
    <x v="1"/>
    <x v="3"/>
    <x v="3"/>
    <x v="1"/>
    <x v="3"/>
    <x v="2"/>
    <x v="4"/>
    <x v="4"/>
    <x v="3"/>
    <x v="3"/>
    <x v="2"/>
    <x v="2"/>
    <x v="1"/>
    <x v="0"/>
    <x v="0"/>
    <x v="0"/>
    <x v="2"/>
    <x v="0"/>
    <x v="0"/>
    <x v="1"/>
    <x v="0"/>
    <x v="0"/>
    <x v="1"/>
    <x v="1"/>
    <x v="2"/>
    <x v="3"/>
    <x v="1"/>
    <x v="3"/>
    <x v="3"/>
    <x v="3"/>
    <x v="0"/>
    <x v="1"/>
    <x v="1"/>
    <x v="2"/>
    <x v="1"/>
    <x v="1"/>
    <x v="1"/>
    <x v="1"/>
    <x v="1"/>
    <x v="1"/>
    <x v="2"/>
    <x v="0"/>
    <x v="0"/>
    <x v="0"/>
    <x v="5"/>
    <x v="3"/>
    <x v="15"/>
    <x v="3"/>
    <x v="0"/>
    <x v="2"/>
    <x v="6"/>
    <x v="0"/>
    <x v="12"/>
    <x v="3"/>
    <x v="1"/>
  </r>
  <r>
    <x v="0"/>
    <x v="1"/>
    <x v="4"/>
    <n v="2"/>
    <x v="2"/>
    <x v="29"/>
    <x v="0"/>
    <x v="2"/>
    <x v="2"/>
    <x v="3"/>
    <x v="2"/>
    <x v="1"/>
    <x v="2"/>
    <x v="2"/>
    <x v="0"/>
    <x v="3"/>
    <x v="3"/>
    <x v="3"/>
    <x v="1"/>
    <x v="3"/>
    <x v="1"/>
    <x v="0"/>
    <x v="0"/>
    <x v="4"/>
    <x v="1"/>
    <x v="0"/>
    <x v="1"/>
    <x v="1"/>
    <x v="1"/>
    <x v="1"/>
    <x v="0"/>
    <x v="0"/>
    <x v="0"/>
    <x v="3"/>
    <x v="1"/>
    <x v="3"/>
    <x v="3"/>
    <x v="1"/>
    <x v="4"/>
    <x v="2"/>
    <x v="1"/>
    <x v="1"/>
    <x v="1"/>
    <x v="0"/>
    <x v="1"/>
    <x v="0"/>
    <x v="0"/>
    <x v="0"/>
    <x v="0"/>
    <x v="0"/>
    <x v="3"/>
    <x v="3"/>
    <x v="3"/>
    <x v="4"/>
    <x v="3"/>
    <x v="5"/>
    <x v="5"/>
    <x v="6"/>
    <x v="6"/>
    <x v="8"/>
    <x v="3"/>
  </r>
  <r>
    <x v="0"/>
    <x v="1"/>
    <x v="4"/>
    <n v="2"/>
    <x v="2"/>
    <x v="29"/>
    <x v="1"/>
    <x v="2"/>
    <x v="2"/>
    <x v="3"/>
    <x v="3"/>
    <x v="0"/>
    <x v="2"/>
    <x v="2"/>
    <x v="2"/>
    <x v="2"/>
    <x v="2"/>
    <x v="2"/>
    <x v="1"/>
    <x v="2"/>
    <x v="1"/>
    <x v="2"/>
    <x v="2"/>
    <x v="0"/>
    <x v="3"/>
    <x v="4"/>
    <x v="1"/>
    <x v="0"/>
    <x v="0"/>
    <x v="1"/>
    <x v="2"/>
    <x v="2"/>
    <x v="1"/>
    <x v="4"/>
    <x v="3"/>
    <x v="2"/>
    <x v="0"/>
    <x v="1"/>
    <x v="0"/>
    <x v="3"/>
    <x v="3"/>
    <x v="4"/>
    <x v="1"/>
    <x v="1"/>
    <x v="1"/>
    <x v="0"/>
    <x v="1"/>
    <x v="0"/>
    <x v="0"/>
    <x v="0"/>
    <x v="3"/>
    <x v="44"/>
    <x v="13"/>
    <x v="2"/>
    <x v="2"/>
    <x v="2"/>
    <x v="4"/>
    <x v="1"/>
    <x v="35"/>
    <x v="6"/>
    <x v="4"/>
  </r>
  <r>
    <x v="0"/>
    <x v="1"/>
    <x v="4"/>
    <n v="2"/>
    <x v="2"/>
    <x v="29"/>
    <x v="1"/>
    <x v="2"/>
    <x v="0"/>
    <x v="2"/>
    <x v="3"/>
    <x v="1"/>
    <x v="2"/>
    <x v="0"/>
    <x v="3"/>
    <x v="3"/>
    <x v="2"/>
    <x v="1"/>
    <x v="3"/>
    <x v="0"/>
    <x v="3"/>
    <x v="2"/>
    <x v="0"/>
    <x v="4"/>
    <x v="3"/>
    <x v="1"/>
    <x v="0"/>
    <x v="4"/>
    <x v="0"/>
    <x v="1"/>
    <x v="2"/>
    <x v="3"/>
    <x v="0"/>
    <x v="5"/>
    <x v="0"/>
    <x v="3"/>
    <x v="3"/>
    <x v="1"/>
    <x v="1"/>
    <x v="1"/>
    <x v="3"/>
    <x v="2"/>
    <x v="1"/>
    <x v="1"/>
    <x v="1"/>
    <x v="1"/>
    <x v="1"/>
    <x v="0"/>
    <x v="0"/>
    <x v="0"/>
    <x v="6"/>
    <x v="38"/>
    <x v="27"/>
    <x v="6"/>
    <x v="8"/>
    <x v="5"/>
    <x v="7"/>
    <x v="6"/>
    <x v="4"/>
    <x v="17"/>
    <x v="6"/>
  </r>
  <r>
    <x v="0"/>
    <x v="1"/>
    <x v="4"/>
    <n v="2"/>
    <x v="2"/>
    <x v="29"/>
    <x v="1"/>
    <x v="2"/>
    <x v="3"/>
    <x v="1"/>
    <x v="1"/>
    <x v="4"/>
    <x v="4"/>
    <x v="0"/>
    <x v="1"/>
    <x v="2"/>
    <x v="2"/>
    <x v="3"/>
    <x v="3"/>
    <x v="1"/>
    <x v="0"/>
    <x v="0"/>
    <x v="2"/>
    <x v="0"/>
    <x v="1"/>
    <x v="2"/>
    <x v="1"/>
    <x v="4"/>
    <x v="1"/>
    <x v="1"/>
    <x v="2"/>
    <x v="2"/>
    <x v="0"/>
    <x v="1"/>
    <x v="0"/>
    <x v="3"/>
    <x v="0"/>
    <x v="1"/>
    <x v="4"/>
    <x v="3"/>
    <x v="2"/>
    <x v="2"/>
    <x v="1"/>
    <x v="1"/>
    <x v="1"/>
    <x v="1"/>
    <x v="1"/>
    <x v="0"/>
    <x v="0"/>
    <x v="0"/>
    <x v="4"/>
    <x v="67"/>
    <x v="7"/>
    <x v="8"/>
    <x v="0"/>
    <x v="2"/>
    <x v="1"/>
    <x v="0"/>
    <x v="13"/>
    <x v="7"/>
    <x v="6"/>
  </r>
  <r>
    <x v="0"/>
    <x v="1"/>
    <x v="4"/>
    <n v="2"/>
    <x v="2"/>
    <x v="29"/>
    <x v="1"/>
    <x v="2"/>
    <x v="2"/>
    <x v="3"/>
    <x v="3"/>
    <x v="1"/>
    <x v="2"/>
    <x v="2"/>
    <x v="2"/>
    <x v="2"/>
    <x v="3"/>
    <x v="3"/>
    <x v="3"/>
    <x v="1"/>
    <x v="1"/>
    <x v="0"/>
    <x v="2"/>
    <x v="4"/>
    <x v="1"/>
    <x v="3"/>
    <x v="1"/>
    <x v="4"/>
    <x v="1"/>
    <x v="1"/>
    <x v="0"/>
    <x v="0"/>
    <x v="3"/>
    <x v="1"/>
    <x v="1"/>
    <x v="3"/>
    <x v="3"/>
    <x v="1"/>
    <x v="3"/>
    <x v="4"/>
    <x v="1"/>
    <x v="2"/>
    <x v="1"/>
    <x v="4"/>
    <x v="1"/>
    <x v="0"/>
    <x v="1"/>
    <x v="0"/>
    <x v="0"/>
    <x v="0"/>
    <x v="3"/>
    <x v="4"/>
    <x v="3"/>
    <x v="8"/>
    <x v="3"/>
    <x v="0"/>
    <x v="6"/>
    <x v="0"/>
    <x v="6"/>
    <x v="9"/>
    <x v="3"/>
  </r>
  <r>
    <x v="0"/>
    <x v="1"/>
    <x v="4"/>
    <n v="2"/>
    <x v="2"/>
    <x v="29"/>
    <x v="1"/>
    <x v="2"/>
    <x v="3"/>
    <x v="3"/>
    <x v="1"/>
    <x v="2"/>
    <x v="2"/>
    <x v="4"/>
    <x v="2"/>
    <x v="3"/>
    <x v="3"/>
    <x v="1"/>
    <x v="3"/>
    <x v="3"/>
    <x v="3"/>
    <x v="1"/>
    <x v="2"/>
    <x v="0"/>
    <x v="1"/>
    <x v="3"/>
    <x v="1"/>
    <x v="0"/>
    <x v="1"/>
    <x v="1"/>
    <x v="2"/>
    <x v="3"/>
    <x v="3"/>
    <x v="4"/>
    <x v="0"/>
    <x v="3"/>
    <x v="0"/>
    <x v="1"/>
    <x v="1"/>
    <x v="4"/>
    <x v="1"/>
    <x v="2"/>
    <x v="1"/>
    <x v="1"/>
    <x v="1"/>
    <x v="1"/>
    <x v="1"/>
    <x v="0"/>
    <x v="0"/>
    <x v="0"/>
    <x v="8"/>
    <x v="7"/>
    <x v="10"/>
    <x v="2"/>
    <x v="6"/>
    <x v="2"/>
    <x v="6"/>
    <x v="1"/>
    <x v="12"/>
    <x v="19"/>
    <x v="6"/>
  </r>
  <r>
    <x v="0"/>
    <x v="1"/>
    <x v="4"/>
    <n v="2"/>
    <x v="2"/>
    <x v="29"/>
    <x v="1"/>
    <x v="3"/>
    <x v="3"/>
    <x v="3"/>
    <x v="2"/>
    <x v="2"/>
    <x v="3"/>
    <x v="4"/>
    <x v="2"/>
    <x v="2"/>
    <x v="2"/>
    <x v="3"/>
    <x v="1"/>
    <x v="3"/>
    <x v="0"/>
    <x v="0"/>
    <x v="2"/>
    <x v="3"/>
    <x v="0"/>
    <x v="3"/>
    <x v="0"/>
    <x v="4"/>
    <x v="1"/>
    <x v="1"/>
    <x v="2"/>
    <x v="2"/>
    <x v="3"/>
    <x v="3"/>
    <x v="1"/>
    <x v="0"/>
    <x v="0"/>
    <x v="1"/>
    <x v="1"/>
    <x v="1"/>
    <x v="2"/>
    <x v="1"/>
    <x v="1"/>
    <x v="1"/>
    <x v="0"/>
    <x v="1"/>
    <x v="1"/>
    <x v="0"/>
    <x v="0"/>
    <x v="0"/>
    <x v="3"/>
    <x v="17"/>
    <x v="14"/>
    <x v="4"/>
    <x v="0"/>
    <x v="2"/>
    <x v="3"/>
    <x v="6"/>
    <x v="13"/>
    <x v="11"/>
    <x v="6"/>
  </r>
  <r>
    <x v="0"/>
    <x v="1"/>
    <x v="4"/>
    <n v="2"/>
    <x v="2"/>
    <x v="29"/>
    <x v="1"/>
    <x v="2"/>
    <x v="3"/>
    <x v="1"/>
    <x v="1"/>
    <x v="2"/>
    <x v="2"/>
    <x v="0"/>
    <x v="1"/>
    <x v="3"/>
    <x v="3"/>
    <x v="4"/>
    <x v="1"/>
    <x v="3"/>
    <x v="1"/>
    <x v="0"/>
    <x v="2"/>
    <x v="0"/>
    <x v="3"/>
    <x v="1"/>
    <x v="1"/>
    <x v="4"/>
    <x v="1"/>
    <x v="1"/>
    <x v="2"/>
    <x v="3"/>
    <x v="2"/>
    <x v="2"/>
    <x v="0"/>
    <x v="0"/>
    <x v="3"/>
    <x v="1"/>
    <x v="4"/>
    <x v="3"/>
    <x v="2"/>
    <x v="2"/>
    <x v="1"/>
    <x v="1"/>
    <x v="1"/>
    <x v="2"/>
    <x v="1"/>
    <x v="0"/>
    <x v="0"/>
    <x v="0"/>
    <x v="4"/>
    <x v="59"/>
    <x v="8"/>
    <x v="4"/>
    <x v="3"/>
    <x v="2"/>
    <x v="7"/>
    <x v="0"/>
    <x v="12"/>
    <x v="4"/>
    <x v="0"/>
  </r>
  <r>
    <x v="0"/>
    <x v="1"/>
    <x v="4"/>
    <n v="2"/>
    <x v="2"/>
    <x v="29"/>
    <x v="1"/>
    <x v="2"/>
    <x v="3"/>
    <x v="2"/>
    <x v="3"/>
    <x v="2"/>
    <x v="3"/>
    <x v="2"/>
    <x v="2"/>
    <x v="2"/>
    <x v="0"/>
    <x v="2"/>
    <x v="3"/>
    <x v="3"/>
    <x v="0"/>
    <x v="0"/>
    <x v="0"/>
    <x v="4"/>
    <x v="0"/>
    <x v="0"/>
    <x v="1"/>
    <x v="5"/>
    <x v="1"/>
    <x v="1"/>
    <x v="0"/>
    <x v="0"/>
    <x v="0"/>
    <x v="0"/>
    <x v="0"/>
    <x v="3"/>
    <x v="3"/>
    <x v="1"/>
    <x v="0"/>
    <x v="3"/>
    <x v="2"/>
    <x v="2"/>
    <x v="1"/>
    <x v="1"/>
    <x v="0"/>
    <x v="1"/>
    <x v="1"/>
    <x v="0"/>
    <x v="0"/>
    <x v="0"/>
    <x v="3"/>
    <x v="10"/>
    <x v="6"/>
    <x v="2"/>
    <x v="0"/>
    <x v="5"/>
    <x v="0"/>
    <x v="9"/>
    <x v="6"/>
    <x v="0"/>
    <x v="6"/>
  </r>
  <r>
    <x v="0"/>
    <x v="1"/>
    <x v="4"/>
    <n v="2"/>
    <x v="2"/>
    <x v="29"/>
    <x v="1"/>
    <x v="2"/>
    <x v="3"/>
    <x v="2"/>
    <x v="3"/>
    <x v="1"/>
    <x v="2"/>
    <x v="2"/>
    <x v="1"/>
    <x v="3"/>
    <x v="3"/>
    <x v="1"/>
    <x v="1"/>
    <x v="3"/>
    <x v="3"/>
    <x v="0"/>
    <x v="2"/>
    <x v="0"/>
    <x v="1"/>
    <x v="1"/>
    <x v="0"/>
    <x v="0"/>
    <x v="0"/>
    <x v="1"/>
    <x v="0"/>
    <x v="2"/>
    <x v="3"/>
    <x v="1"/>
    <x v="3"/>
    <x v="3"/>
    <x v="0"/>
    <x v="1"/>
    <x v="2"/>
    <x v="2"/>
    <x v="2"/>
    <x v="2"/>
    <x v="1"/>
    <x v="1"/>
    <x v="0"/>
    <x v="1"/>
    <x v="2"/>
    <x v="0"/>
    <x v="0"/>
    <x v="0"/>
    <x v="3"/>
    <x v="4"/>
    <x v="24"/>
    <x v="4"/>
    <x v="16"/>
    <x v="2"/>
    <x v="1"/>
    <x v="0"/>
    <x v="53"/>
    <x v="9"/>
    <x v="1"/>
  </r>
  <r>
    <x v="0"/>
    <x v="1"/>
    <x v="4"/>
    <n v="2"/>
    <x v="2"/>
    <x v="29"/>
    <x v="1"/>
    <x v="2"/>
    <x v="3"/>
    <x v="3"/>
    <x v="3"/>
    <x v="2"/>
    <x v="4"/>
    <x v="4"/>
    <x v="3"/>
    <x v="3"/>
    <x v="3"/>
    <x v="1"/>
    <x v="1"/>
    <x v="3"/>
    <x v="3"/>
    <x v="2"/>
    <x v="2"/>
    <x v="0"/>
    <x v="1"/>
    <x v="1"/>
    <x v="1"/>
    <x v="0"/>
    <x v="3"/>
    <x v="2"/>
    <x v="2"/>
    <x v="3"/>
    <x v="1"/>
    <x v="5"/>
    <x v="3"/>
    <x v="1"/>
    <x v="1"/>
    <x v="1"/>
    <x v="2"/>
    <x v="1"/>
    <x v="2"/>
    <x v="2"/>
    <x v="1"/>
    <x v="1"/>
    <x v="1"/>
    <x v="1"/>
    <x v="2"/>
    <x v="0"/>
    <x v="0"/>
    <x v="0"/>
    <x v="8"/>
    <x v="3"/>
    <x v="4"/>
    <x v="4"/>
    <x v="8"/>
    <x v="2"/>
    <x v="1"/>
    <x v="1"/>
    <x v="34"/>
    <x v="13"/>
    <x v="4"/>
  </r>
  <r>
    <x v="0"/>
    <x v="1"/>
    <x v="8"/>
    <n v="2"/>
    <x v="15"/>
    <x v="41"/>
    <x v="0"/>
    <x v="0"/>
    <x v="2"/>
    <x v="3"/>
    <x v="0"/>
    <x v="0"/>
    <x v="2"/>
    <x v="4"/>
    <x v="2"/>
    <x v="2"/>
    <x v="2"/>
    <x v="2"/>
    <x v="3"/>
    <x v="2"/>
    <x v="0"/>
    <x v="0"/>
    <x v="0"/>
    <x v="4"/>
    <x v="2"/>
    <x v="2"/>
    <x v="0"/>
    <x v="4"/>
    <x v="1"/>
    <x v="1"/>
    <x v="0"/>
    <x v="0"/>
    <x v="0"/>
    <x v="0"/>
    <x v="0"/>
    <x v="3"/>
    <x v="3"/>
    <x v="1"/>
    <x v="4"/>
    <x v="2"/>
    <x v="1"/>
    <x v="1"/>
    <x v="1"/>
    <x v="0"/>
    <x v="0"/>
    <x v="0"/>
    <x v="0"/>
    <x v="0"/>
    <x v="0"/>
    <x v="0"/>
    <x v="6"/>
    <x v="26"/>
    <x v="13"/>
    <x v="7"/>
    <x v="0"/>
    <x v="5"/>
    <x v="2"/>
    <x v="6"/>
    <x v="6"/>
    <x v="0"/>
    <x v="6"/>
  </r>
  <r>
    <x v="0"/>
    <x v="1"/>
    <x v="8"/>
    <n v="2"/>
    <x v="15"/>
    <x v="41"/>
    <x v="1"/>
    <x v="0"/>
    <x v="0"/>
    <x v="0"/>
    <x v="2"/>
    <x v="0"/>
    <x v="3"/>
    <x v="4"/>
    <x v="0"/>
    <x v="0"/>
    <x v="0"/>
    <x v="2"/>
    <x v="1"/>
    <x v="3"/>
    <x v="0"/>
    <x v="0"/>
    <x v="0"/>
    <x v="0"/>
    <x v="4"/>
    <x v="0"/>
    <x v="1"/>
    <x v="0"/>
    <x v="1"/>
    <x v="1"/>
    <x v="0"/>
    <x v="0"/>
    <x v="0"/>
    <x v="0"/>
    <x v="0"/>
    <x v="3"/>
    <x v="3"/>
    <x v="1"/>
    <x v="1"/>
    <x v="2"/>
    <x v="2"/>
    <x v="1"/>
    <x v="1"/>
    <x v="0"/>
    <x v="0"/>
    <x v="0"/>
    <x v="0"/>
    <x v="0"/>
    <x v="0"/>
    <x v="0"/>
    <x v="0"/>
    <x v="22"/>
    <x v="20"/>
    <x v="4"/>
    <x v="0"/>
    <x v="0"/>
    <x v="8"/>
    <x v="1"/>
    <x v="6"/>
    <x v="0"/>
    <x v="6"/>
  </r>
  <r>
    <x v="0"/>
    <x v="1"/>
    <x v="8"/>
    <n v="2"/>
    <x v="15"/>
    <x v="41"/>
    <x v="1"/>
    <x v="3"/>
    <x v="3"/>
    <x v="2"/>
    <x v="3"/>
    <x v="3"/>
    <x v="2"/>
    <x v="2"/>
    <x v="1"/>
    <x v="4"/>
    <x v="3"/>
    <x v="3"/>
    <x v="4"/>
    <x v="2"/>
    <x v="3"/>
    <x v="2"/>
    <x v="2"/>
    <x v="1"/>
    <x v="1"/>
    <x v="2"/>
    <x v="4"/>
    <x v="2"/>
    <x v="2"/>
    <x v="3"/>
    <x v="2"/>
    <x v="2"/>
    <x v="2"/>
    <x v="1"/>
    <x v="1"/>
    <x v="1"/>
    <x v="1"/>
    <x v="1"/>
    <x v="4"/>
    <x v="3"/>
    <x v="2"/>
    <x v="2"/>
    <x v="1"/>
    <x v="3"/>
    <x v="1"/>
    <x v="2"/>
    <x v="2"/>
    <x v="0"/>
    <x v="0"/>
    <x v="0"/>
    <x v="9"/>
    <x v="28"/>
    <x v="24"/>
    <x v="8"/>
    <x v="8"/>
    <x v="6"/>
    <x v="1"/>
    <x v="9"/>
    <x v="43"/>
    <x v="20"/>
    <x v="1"/>
  </r>
  <r>
    <x v="0"/>
    <x v="1"/>
    <x v="4"/>
    <n v="2"/>
    <x v="8"/>
    <x v="12"/>
    <x v="0"/>
    <x v="2"/>
    <x v="3"/>
    <x v="3"/>
    <x v="3"/>
    <x v="1"/>
    <x v="2"/>
    <x v="2"/>
    <x v="3"/>
    <x v="3"/>
    <x v="3"/>
    <x v="3"/>
    <x v="3"/>
    <x v="2"/>
    <x v="3"/>
    <x v="1"/>
    <x v="2"/>
    <x v="0"/>
    <x v="0"/>
    <x v="3"/>
    <x v="1"/>
    <x v="0"/>
    <x v="3"/>
    <x v="2"/>
    <x v="2"/>
    <x v="3"/>
    <x v="3"/>
    <x v="3"/>
    <x v="1"/>
    <x v="3"/>
    <x v="2"/>
    <x v="2"/>
    <x v="0"/>
    <x v="0"/>
    <x v="0"/>
    <x v="0"/>
    <x v="1"/>
    <x v="0"/>
    <x v="0"/>
    <x v="0"/>
    <x v="0"/>
    <x v="0"/>
    <x v="0"/>
    <x v="0"/>
    <x v="8"/>
    <x v="4"/>
    <x v="10"/>
    <x v="7"/>
    <x v="6"/>
    <x v="2"/>
    <x v="3"/>
    <x v="1"/>
    <x v="34"/>
    <x v="11"/>
    <x v="3"/>
  </r>
  <r>
    <x v="0"/>
    <x v="1"/>
    <x v="4"/>
    <n v="2"/>
    <x v="8"/>
    <x v="12"/>
    <x v="0"/>
    <x v="0"/>
    <x v="0"/>
    <x v="1"/>
    <x v="0"/>
    <x v="0"/>
    <x v="0"/>
    <x v="0"/>
    <x v="0"/>
    <x v="0"/>
    <x v="0"/>
    <x v="0"/>
    <x v="2"/>
    <x v="0"/>
    <x v="0"/>
    <x v="0"/>
    <x v="0"/>
    <x v="4"/>
    <x v="4"/>
    <x v="0"/>
    <x v="2"/>
    <x v="1"/>
    <x v="1"/>
    <x v="1"/>
    <x v="0"/>
    <x v="0"/>
    <x v="0"/>
    <x v="0"/>
    <x v="0"/>
    <x v="0"/>
    <x v="3"/>
    <x v="1"/>
    <x v="3"/>
    <x v="4"/>
    <x v="1"/>
    <x v="1"/>
    <x v="1"/>
    <x v="0"/>
    <x v="0"/>
    <x v="0"/>
    <x v="0"/>
    <x v="0"/>
    <x v="0"/>
    <x v="0"/>
    <x v="6"/>
    <x v="0"/>
    <x v="0"/>
    <x v="0"/>
    <x v="0"/>
    <x v="5"/>
    <x v="8"/>
    <x v="2"/>
    <x v="6"/>
    <x v="0"/>
    <x v="0"/>
  </r>
  <r>
    <x v="0"/>
    <x v="1"/>
    <x v="4"/>
    <n v="2"/>
    <x v="8"/>
    <x v="12"/>
    <x v="0"/>
    <x v="3"/>
    <x v="2"/>
    <x v="3"/>
    <x v="3"/>
    <x v="1"/>
    <x v="2"/>
    <x v="2"/>
    <x v="3"/>
    <x v="3"/>
    <x v="3"/>
    <x v="3"/>
    <x v="1"/>
    <x v="3"/>
    <x v="1"/>
    <x v="1"/>
    <x v="2"/>
    <x v="0"/>
    <x v="0"/>
    <x v="3"/>
    <x v="1"/>
    <x v="0"/>
    <x v="3"/>
    <x v="0"/>
    <x v="2"/>
    <x v="3"/>
    <x v="3"/>
    <x v="1"/>
    <x v="1"/>
    <x v="3"/>
    <x v="0"/>
    <x v="1"/>
    <x v="1"/>
    <x v="1"/>
    <x v="2"/>
    <x v="2"/>
    <x v="1"/>
    <x v="1"/>
    <x v="0"/>
    <x v="1"/>
    <x v="1"/>
    <x v="0"/>
    <x v="0"/>
    <x v="0"/>
    <x v="9"/>
    <x v="4"/>
    <x v="10"/>
    <x v="4"/>
    <x v="1"/>
    <x v="2"/>
    <x v="3"/>
    <x v="1"/>
    <x v="39"/>
    <x v="9"/>
    <x v="3"/>
  </r>
  <r>
    <x v="0"/>
    <x v="1"/>
    <x v="4"/>
    <n v="2"/>
    <x v="8"/>
    <x v="12"/>
    <x v="0"/>
    <x v="3"/>
    <x v="2"/>
    <x v="2"/>
    <x v="3"/>
    <x v="2"/>
    <x v="4"/>
    <x v="4"/>
    <x v="2"/>
    <x v="2"/>
    <x v="2"/>
    <x v="2"/>
    <x v="0"/>
    <x v="1"/>
    <x v="0"/>
    <x v="0"/>
    <x v="2"/>
    <x v="0"/>
    <x v="1"/>
    <x v="1"/>
    <x v="2"/>
    <x v="1"/>
    <x v="1"/>
    <x v="1"/>
    <x v="0"/>
    <x v="0"/>
    <x v="0"/>
    <x v="0"/>
    <x v="0"/>
    <x v="0"/>
    <x v="3"/>
    <x v="1"/>
    <x v="3"/>
    <x v="4"/>
    <x v="1"/>
    <x v="1"/>
    <x v="1"/>
    <x v="0"/>
    <x v="0"/>
    <x v="0"/>
    <x v="0"/>
    <x v="0"/>
    <x v="0"/>
    <x v="0"/>
    <x v="12"/>
    <x v="3"/>
    <x v="13"/>
    <x v="2"/>
    <x v="0"/>
    <x v="2"/>
    <x v="1"/>
    <x v="2"/>
    <x v="6"/>
    <x v="0"/>
    <x v="0"/>
  </r>
  <r>
    <x v="0"/>
    <x v="1"/>
    <x v="4"/>
    <n v="2"/>
    <x v="8"/>
    <x v="12"/>
    <x v="1"/>
    <x v="2"/>
    <x v="3"/>
    <x v="3"/>
    <x v="3"/>
    <x v="1"/>
    <x v="2"/>
    <x v="2"/>
    <x v="2"/>
    <x v="2"/>
    <x v="2"/>
    <x v="3"/>
    <x v="3"/>
    <x v="2"/>
    <x v="1"/>
    <x v="0"/>
    <x v="2"/>
    <x v="0"/>
    <x v="1"/>
    <x v="1"/>
    <x v="0"/>
    <x v="4"/>
    <x v="1"/>
    <x v="1"/>
    <x v="2"/>
    <x v="3"/>
    <x v="3"/>
    <x v="3"/>
    <x v="1"/>
    <x v="3"/>
    <x v="0"/>
    <x v="1"/>
    <x v="2"/>
    <x v="2"/>
    <x v="2"/>
    <x v="2"/>
    <x v="1"/>
    <x v="1"/>
    <x v="0"/>
    <x v="0"/>
    <x v="1"/>
    <x v="0"/>
    <x v="0"/>
    <x v="0"/>
    <x v="8"/>
    <x v="4"/>
    <x v="14"/>
    <x v="7"/>
    <x v="3"/>
    <x v="2"/>
    <x v="1"/>
    <x v="6"/>
    <x v="12"/>
    <x v="11"/>
    <x v="3"/>
  </r>
  <r>
    <x v="0"/>
    <x v="1"/>
    <x v="4"/>
    <n v="2"/>
    <x v="8"/>
    <x v="12"/>
    <x v="1"/>
    <x v="0"/>
    <x v="2"/>
    <x v="2"/>
    <x v="3"/>
    <x v="2"/>
    <x v="1"/>
    <x v="4"/>
    <x v="2"/>
    <x v="2"/>
    <x v="0"/>
    <x v="3"/>
    <x v="1"/>
    <x v="2"/>
    <x v="0"/>
    <x v="0"/>
    <x v="2"/>
    <x v="0"/>
    <x v="1"/>
    <x v="4"/>
    <x v="1"/>
    <x v="4"/>
    <x v="1"/>
    <x v="1"/>
    <x v="1"/>
    <x v="2"/>
    <x v="3"/>
    <x v="2"/>
    <x v="2"/>
    <x v="3"/>
    <x v="0"/>
    <x v="1"/>
    <x v="0"/>
    <x v="3"/>
    <x v="2"/>
    <x v="2"/>
    <x v="1"/>
    <x v="1"/>
    <x v="1"/>
    <x v="0"/>
    <x v="1"/>
    <x v="0"/>
    <x v="0"/>
    <x v="0"/>
    <x v="2"/>
    <x v="68"/>
    <x v="16"/>
    <x v="2"/>
    <x v="0"/>
    <x v="2"/>
    <x v="7"/>
    <x v="0"/>
    <x v="3"/>
    <x v="10"/>
    <x v="3"/>
  </r>
  <r>
    <x v="0"/>
    <x v="1"/>
    <x v="4"/>
    <n v="2"/>
    <x v="8"/>
    <x v="12"/>
    <x v="0"/>
    <x v="3"/>
    <x v="0"/>
    <x v="4"/>
    <x v="3"/>
    <x v="1"/>
    <x v="2"/>
    <x v="4"/>
    <x v="2"/>
    <x v="2"/>
    <x v="2"/>
    <x v="3"/>
    <x v="3"/>
    <x v="2"/>
    <x v="3"/>
    <x v="2"/>
    <x v="1"/>
    <x v="1"/>
    <x v="0"/>
    <x v="1"/>
    <x v="0"/>
    <x v="2"/>
    <x v="3"/>
    <x v="0"/>
    <x v="1"/>
    <x v="2"/>
    <x v="1"/>
    <x v="1"/>
    <x v="3"/>
    <x v="1"/>
    <x v="1"/>
    <x v="1"/>
    <x v="2"/>
    <x v="2"/>
    <x v="3"/>
    <x v="4"/>
    <x v="1"/>
    <x v="0"/>
    <x v="1"/>
    <x v="1"/>
    <x v="2"/>
    <x v="0"/>
    <x v="0"/>
    <x v="0"/>
    <x v="19"/>
    <x v="40"/>
    <x v="14"/>
    <x v="7"/>
    <x v="8"/>
    <x v="1"/>
    <x v="6"/>
    <x v="1"/>
    <x v="19"/>
    <x v="1"/>
    <x v="4"/>
  </r>
  <r>
    <x v="0"/>
    <x v="1"/>
    <x v="4"/>
    <n v="2"/>
    <x v="8"/>
    <x v="12"/>
    <x v="1"/>
    <x v="3"/>
    <x v="0"/>
    <x v="3"/>
    <x v="2"/>
    <x v="1"/>
    <x v="3"/>
    <x v="4"/>
    <x v="2"/>
    <x v="2"/>
    <x v="2"/>
    <x v="2"/>
    <x v="0"/>
    <x v="2"/>
    <x v="0"/>
    <x v="2"/>
    <x v="2"/>
    <x v="0"/>
    <x v="0"/>
    <x v="3"/>
    <x v="0"/>
    <x v="4"/>
    <x v="1"/>
    <x v="1"/>
    <x v="2"/>
    <x v="3"/>
    <x v="3"/>
    <x v="1"/>
    <x v="3"/>
    <x v="3"/>
    <x v="0"/>
    <x v="1"/>
    <x v="2"/>
    <x v="1"/>
    <x v="2"/>
    <x v="2"/>
    <x v="1"/>
    <x v="1"/>
    <x v="0"/>
    <x v="2"/>
    <x v="2"/>
    <x v="0"/>
    <x v="0"/>
    <x v="0"/>
    <x v="6"/>
    <x v="15"/>
    <x v="13"/>
    <x v="6"/>
    <x v="11"/>
    <x v="2"/>
    <x v="3"/>
    <x v="6"/>
    <x v="12"/>
    <x v="9"/>
    <x v="1"/>
  </r>
  <r>
    <x v="0"/>
    <x v="1"/>
    <x v="4"/>
    <n v="2"/>
    <x v="8"/>
    <x v="12"/>
    <x v="1"/>
    <x v="3"/>
    <x v="3"/>
    <x v="1"/>
    <x v="3"/>
    <x v="2"/>
    <x v="4"/>
    <x v="4"/>
    <x v="2"/>
    <x v="2"/>
    <x v="2"/>
    <x v="2"/>
    <x v="1"/>
    <x v="3"/>
    <x v="1"/>
    <x v="0"/>
    <x v="2"/>
    <x v="0"/>
    <x v="0"/>
    <x v="3"/>
    <x v="0"/>
    <x v="4"/>
    <x v="0"/>
    <x v="1"/>
    <x v="2"/>
    <x v="3"/>
    <x v="3"/>
    <x v="1"/>
    <x v="3"/>
    <x v="2"/>
    <x v="3"/>
    <x v="1"/>
    <x v="2"/>
    <x v="2"/>
    <x v="1"/>
    <x v="1"/>
    <x v="1"/>
    <x v="1"/>
    <x v="0"/>
    <x v="2"/>
    <x v="1"/>
    <x v="0"/>
    <x v="0"/>
    <x v="0"/>
    <x v="5"/>
    <x v="3"/>
    <x v="13"/>
    <x v="4"/>
    <x v="3"/>
    <x v="2"/>
    <x v="3"/>
    <x v="6"/>
    <x v="4"/>
    <x v="9"/>
    <x v="4"/>
  </r>
  <r>
    <x v="0"/>
    <x v="1"/>
    <x v="4"/>
    <n v="2"/>
    <x v="8"/>
    <x v="12"/>
    <x v="1"/>
    <x v="2"/>
    <x v="3"/>
    <x v="1"/>
    <x v="2"/>
    <x v="1"/>
    <x v="4"/>
    <x v="0"/>
    <x v="2"/>
    <x v="4"/>
    <x v="3"/>
    <x v="3"/>
    <x v="0"/>
    <x v="1"/>
    <x v="4"/>
    <x v="4"/>
    <x v="2"/>
    <x v="0"/>
    <x v="2"/>
    <x v="2"/>
    <x v="0"/>
    <x v="2"/>
    <x v="3"/>
    <x v="0"/>
    <x v="2"/>
    <x v="3"/>
    <x v="2"/>
    <x v="2"/>
    <x v="2"/>
    <x v="2"/>
    <x v="2"/>
    <x v="1"/>
    <x v="4"/>
    <x v="3"/>
    <x v="3"/>
    <x v="3"/>
    <x v="1"/>
    <x v="0"/>
    <x v="1"/>
    <x v="0"/>
    <x v="0"/>
    <x v="0"/>
    <x v="0"/>
    <x v="0"/>
    <x v="4"/>
    <x v="10"/>
    <x v="10"/>
    <x v="2"/>
    <x v="19"/>
    <x v="2"/>
    <x v="2"/>
    <x v="1"/>
    <x v="39"/>
    <x v="4"/>
    <x v="2"/>
  </r>
  <r>
    <x v="0"/>
    <x v="1"/>
    <x v="4"/>
    <n v="2"/>
    <x v="8"/>
    <x v="12"/>
    <x v="1"/>
    <x v="3"/>
    <x v="2"/>
    <x v="3"/>
    <x v="3"/>
    <x v="1"/>
    <x v="4"/>
    <x v="4"/>
    <x v="2"/>
    <x v="3"/>
    <x v="2"/>
    <x v="3"/>
    <x v="1"/>
    <x v="2"/>
    <x v="3"/>
    <x v="2"/>
    <x v="2"/>
    <x v="0"/>
    <x v="1"/>
    <x v="3"/>
    <x v="0"/>
    <x v="4"/>
    <x v="1"/>
    <x v="1"/>
    <x v="0"/>
    <x v="3"/>
    <x v="3"/>
    <x v="1"/>
    <x v="3"/>
    <x v="3"/>
    <x v="0"/>
    <x v="1"/>
    <x v="4"/>
    <x v="3"/>
    <x v="2"/>
    <x v="3"/>
    <x v="1"/>
    <x v="1"/>
    <x v="0"/>
    <x v="1"/>
    <x v="2"/>
    <x v="0"/>
    <x v="0"/>
    <x v="0"/>
    <x v="9"/>
    <x v="4"/>
    <x v="15"/>
    <x v="2"/>
    <x v="8"/>
    <x v="2"/>
    <x v="6"/>
    <x v="6"/>
    <x v="2"/>
    <x v="9"/>
    <x v="1"/>
  </r>
  <r>
    <x v="0"/>
    <x v="1"/>
    <x v="4"/>
    <n v="2"/>
    <x v="8"/>
    <x v="12"/>
    <x v="1"/>
    <x v="3"/>
    <x v="2"/>
    <x v="2"/>
    <x v="3"/>
    <x v="2"/>
    <x v="2"/>
    <x v="0"/>
    <x v="2"/>
    <x v="2"/>
    <x v="2"/>
    <x v="2"/>
    <x v="1"/>
    <x v="3"/>
    <x v="0"/>
    <x v="0"/>
    <x v="2"/>
    <x v="4"/>
    <x v="1"/>
    <x v="3"/>
    <x v="0"/>
    <x v="4"/>
    <x v="1"/>
    <x v="1"/>
    <x v="0"/>
    <x v="0"/>
    <x v="3"/>
    <x v="3"/>
    <x v="1"/>
    <x v="0"/>
    <x v="0"/>
    <x v="1"/>
    <x v="4"/>
    <x v="2"/>
    <x v="2"/>
    <x v="2"/>
    <x v="1"/>
    <x v="1"/>
    <x v="0"/>
    <x v="1"/>
    <x v="1"/>
    <x v="0"/>
    <x v="0"/>
    <x v="0"/>
    <x v="12"/>
    <x v="15"/>
    <x v="13"/>
    <x v="4"/>
    <x v="0"/>
    <x v="0"/>
    <x v="6"/>
    <x v="6"/>
    <x v="6"/>
    <x v="11"/>
    <x v="6"/>
  </r>
  <r>
    <x v="0"/>
    <x v="1"/>
    <x v="4"/>
    <n v="2"/>
    <x v="8"/>
    <x v="12"/>
    <x v="0"/>
    <x v="3"/>
    <x v="2"/>
    <x v="1"/>
    <x v="3"/>
    <x v="1"/>
    <x v="4"/>
    <x v="2"/>
    <x v="2"/>
    <x v="2"/>
    <x v="2"/>
    <x v="3"/>
    <x v="1"/>
    <x v="1"/>
    <x v="0"/>
    <x v="0"/>
    <x v="2"/>
    <x v="0"/>
    <x v="1"/>
    <x v="4"/>
    <x v="0"/>
    <x v="0"/>
    <x v="0"/>
    <x v="1"/>
    <x v="2"/>
    <x v="2"/>
    <x v="1"/>
    <x v="5"/>
    <x v="4"/>
    <x v="1"/>
    <x v="0"/>
    <x v="1"/>
    <x v="1"/>
    <x v="2"/>
    <x v="3"/>
    <x v="2"/>
    <x v="1"/>
    <x v="1"/>
    <x v="0"/>
    <x v="1"/>
    <x v="1"/>
    <x v="0"/>
    <x v="0"/>
    <x v="0"/>
    <x v="14"/>
    <x v="48"/>
    <x v="14"/>
    <x v="1"/>
    <x v="0"/>
    <x v="2"/>
    <x v="7"/>
    <x v="0"/>
    <x v="35"/>
    <x v="13"/>
    <x v="9"/>
  </r>
  <r>
    <x v="0"/>
    <x v="1"/>
    <x v="4"/>
    <n v="2"/>
    <x v="8"/>
    <x v="12"/>
    <x v="1"/>
    <x v="3"/>
    <x v="2"/>
    <x v="1"/>
    <x v="2"/>
    <x v="2"/>
    <x v="2"/>
    <x v="0"/>
    <x v="0"/>
    <x v="2"/>
    <x v="2"/>
    <x v="2"/>
    <x v="1"/>
    <x v="3"/>
    <x v="1"/>
    <x v="0"/>
    <x v="2"/>
    <x v="0"/>
    <x v="0"/>
    <x v="3"/>
    <x v="0"/>
    <x v="4"/>
    <x v="0"/>
    <x v="1"/>
    <x v="0"/>
    <x v="3"/>
    <x v="0"/>
    <x v="1"/>
    <x v="0"/>
    <x v="3"/>
    <x v="0"/>
    <x v="1"/>
    <x v="2"/>
    <x v="2"/>
    <x v="2"/>
    <x v="2"/>
    <x v="1"/>
    <x v="0"/>
    <x v="0"/>
    <x v="0"/>
    <x v="1"/>
    <x v="0"/>
    <x v="0"/>
    <x v="0"/>
    <x v="14"/>
    <x v="17"/>
    <x v="2"/>
    <x v="4"/>
    <x v="3"/>
    <x v="2"/>
    <x v="3"/>
    <x v="6"/>
    <x v="7"/>
    <x v="7"/>
    <x v="6"/>
  </r>
  <r>
    <x v="0"/>
    <x v="1"/>
    <x v="4"/>
    <n v="2"/>
    <x v="8"/>
    <x v="12"/>
    <x v="1"/>
    <x v="3"/>
    <x v="0"/>
    <x v="0"/>
    <x v="2"/>
    <x v="2"/>
    <x v="3"/>
    <x v="0"/>
    <x v="0"/>
    <x v="2"/>
    <x v="0"/>
    <x v="2"/>
    <x v="0"/>
    <x v="2"/>
    <x v="1"/>
    <x v="2"/>
    <x v="0"/>
    <x v="4"/>
    <x v="0"/>
    <x v="3"/>
    <x v="2"/>
    <x v="1"/>
    <x v="1"/>
    <x v="1"/>
    <x v="0"/>
    <x v="3"/>
    <x v="0"/>
    <x v="0"/>
    <x v="0"/>
    <x v="3"/>
    <x v="3"/>
    <x v="1"/>
    <x v="4"/>
    <x v="3"/>
    <x v="2"/>
    <x v="2"/>
    <x v="1"/>
    <x v="0"/>
    <x v="0"/>
    <x v="1"/>
    <x v="1"/>
    <x v="0"/>
    <x v="0"/>
    <x v="0"/>
    <x v="11"/>
    <x v="19"/>
    <x v="19"/>
    <x v="6"/>
    <x v="2"/>
    <x v="5"/>
    <x v="3"/>
    <x v="2"/>
    <x v="2"/>
    <x v="0"/>
    <x v="6"/>
  </r>
  <r>
    <x v="0"/>
    <x v="1"/>
    <x v="4"/>
    <n v="2"/>
    <x v="8"/>
    <x v="12"/>
    <x v="1"/>
    <x v="0"/>
    <x v="2"/>
    <x v="3"/>
    <x v="2"/>
    <x v="1"/>
    <x v="3"/>
    <x v="4"/>
    <x v="2"/>
    <x v="2"/>
    <x v="2"/>
    <x v="2"/>
    <x v="1"/>
    <x v="2"/>
    <x v="1"/>
    <x v="0"/>
    <x v="2"/>
    <x v="0"/>
    <x v="0"/>
    <x v="3"/>
    <x v="0"/>
    <x v="4"/>
    <x v="1"/>
    <x v="1"/>
    <x v="2"/>
    <x v="3"/>
    <x v="0"/>
    <x v="1"/>
    <x v="0"/>
    <x v="3"/>
    <x v="3"/>
    <x v="1"/>
    <x v="1"/>
    <x v="3"/>
    <x v="2"/>
    <x v="2"/>
    <x v="1"/>
    <x v="1"/>
    <x v="0"/>
    <x v="0"/>
    <x v="0"/>
    <x v="0"/>
    <x v="0"/>
    <x v="0"/>
    <x v="6"/>
    <x v="15"/>
    <x v="13"/>
    <x v="2"/>
    <x v="3"/>
    <x v="2"/>
    <x v="3"/>
    <x v="6"/>
    <x v="12"/>
    <x v="7"/>
    <x v="6"/>
  </r>
  <r>
    <x v="0"/>
    <x v="1"/>
    <x v="4"/>
    <n v="2"/>
    <x v="8"/>
    <x v="12"/>
    <x v="1"/>
    <x v="2"/>
    <x v="3"/>
    <x v="3"/>
    <x v="3"/>
    <x v="2"/>
    <x v="2"/>
    <x v="2"/>
    <x v="2"/>
    <x v="2"/>
    <x v="2"/>
    <x v="3"/>
    <x v="1"/>
    <x v="2"/>
    <x v="1"/>
    <x v="2"/>
    <x v="2"/>
    <x v="0"/>
    <x v="0"/>
    <x v="3"/>
    <x v="0"/>
    <x v="4"/>
    <x v="0"/>
    <x v="2"/>
    <x v="2"/>
    <x v="3"/>
    <x v="3"/>
    <x v="5"/>
    <x v="1"/>
    <x v="3"/>
    <x v="0"/>
    <x v="1"/>
    <x v="2"/>
    <x v="2"/>
    <x v="2"/>
    <x v="1"/>
    <x v="1"/>
    <x v="1"/>
    <x v="1"/>
    <x v="1"/>
    <x v="1"/>
    <x v="0"/>
    <x v="0"/>
    <x v="0"/>
    <x v="8"/>
    <x v="3"/>
    <x v="14"/>
    <x v="2"/>
    <x v="2"/>
    <x v="2"/>
    <x v="3"/>
    <x v="6"/>
    <x v="10"/>
    <x v="14"/>
    <x v="3"/>
  </r>
  <r>
    <x v="0"/>
    <x v="1"/>
    <x v="4"/>
    <n v="2"/>
    <x v="8"/>
    <x v="12"/>
    <x v="1"/>
    <x v="3"/>
    <x v="3"/>
    <x v="1"/>
    <x v="2"/>
    <x v="2"/>
    <x v="2"/>
    <x v="4"/>
    <x v="2"/>
    <x v="0"/>
    <x v="2"/>
    <x v="3"/>
    <x v="0"/>
    <x v="2"/>
    <x v="1"/>
    <x v="2"/>
    <x v="2"/>
    <x v="0"/>
    <x v="0"/>
    <x v="3"/>
    <x v="0"/>
    <x v="4"/>
    <x v="0"/>
    <x v="2"/>
    <x v="2"/>
    <x v="3"/>
    <x v="3"/>
    <x v="5"/>
    <x v="1"/>
    <x v="3"/>
    <x v="0"/>
    <x v="1"/>
    <x v="4"/>
    <x v="3"/>
    <x v="3"/>
    <x v="2"/>
    <x v="1"/>
    <x v="1"/>
    <x v="1"/>
    <x v="1"/>
    <x v="1"/>
    <x v="0"/>
    <x v="0"/>
    <x v="0"/>
    <x v="5"/>
    <x v="13"/>
    <x v="13"/>
    <x v="6"/>
    <x v="2"/>
    <x v="2"/>
    <x v="3"/>
    <x v="6"/>
    <x v="10"/>
    <x v="14"/>
    <x v="3"/>
  </r>
  <r>
    <x v="0"/>
    <x v="1"/>
    <x v="4"/>
    <n v="2"/>
    <x v="8"/>
    <x v="12"/>
    <x v="1"/>
    <x v="0"/>
    <x v="0"/>
    <x v="2"/>
    <x v="0"/>
    <x v="2"/>
    <x v="3"/>
    <x v="0"/>
    <x v="0"/>
    <x v="0"/>
    <x v="0"/>
    <x v="2"/>
    <x v="1"/>
    <x v="3"/>
    <x v="0"/>
    <x v="0"/>
    <x v="0"/>
    <x v="4"/>
    <x v="0"/>
    <x v="0"/>
    <x v="2"/>
    <x v="4"/>
    <x v="1"/>
    <x v="1"/>
    <x v="0"/>
    <x v="0"/>
    <x v="0"/>
    <x v="3"/>
    <x v="0"/>
    <x v="0"/>
    <x v="3"/>
    <x v="1"/>
    <x v="3"/>
    <x v="2"/>
    <x v="1"/>
    <x v="2"/>
    <x v="1"/>
    <x v="0"/>
    <x v="0"/>
    <x v="1"/>
    <x v="0"/>
    <x v="0"/>
    <x v="0"/>
    <x v="0"/>
    <x v="11"/>
    <x v="21"/>
    <x v="20"/>
    <x v="4"/>
    <x v="0"/>
    <x v="5"/>
    <x v="0"/>
    <x v="5"/>
    <x v="6"/>
    <x v="8"/>
    <x v="0"/>
  </r>
  <r>
    <x v="0"/>
    <x v="1"/>
    <x v="4"/>
    <n v="2"/>
    <x v="8"/>
    <x v="12"/>
    <x v="0"/>
    <x v="2"/>
    <x v="3"/>
    <x v="4"/>
    <x v="3"/>
    <x v="4"/>
    <x v="2"/>
    <x v="4"/>
    <x v="3"/>
    <x v="2"/>
    <x v="2"/>
    <x v="2"/>
    <x v="3"/>
    <x v="3"/>
    <x v="1"/>
    <x v="2"/>
    <x v="2"/>
    <x v="0"/>
    <x v="1"/>
    <x v="1"/>
    <x v="0"/>
    <x v="0"/>
    <x v="1"/>
    <x v="1"/>
    <x v="0"/>
    <x v="0"/>
    <x v="1"/>
    <x v="5"/>
    <x v="1"/>
    <x v="3"/>
    <x v="0"/>
    <x v="1"/>
    <x v="4"/>
    <x v="2"/>
    <x v="2"/>
    <x v="2"/>
    <x v="1"/>
    <x v="1"/>
    <x v="0"/>
    <x v="1"/>
    <x v="0"/>
    <x v="0"/>
    <x v="0"/>
    <x v="0"/>
    <x v="8"/>
    <x v="16"/>
    <x v="14"/>
    <x v="2"/>
    <x v="2"/>
    <x v="2"/>
    <x v="1"/>
    <x v="0"/>
    <x v="6"/>
    <x v="13"/>
    <x v="3"/>
  </r>
  <r>
    <x v="0"/>
    <x v="1"/>
    <x v="4"/>
    <n v="2"/>
    <x v="8"/>
    <x v="12"/>
    <x v="0"/>
    <x v="3"/>
    <x v="0"/>
    <x v="2"/>
    <x v="2"/>
    <x v="2"/>
    <x v="3"/>
    <x v="2"/>
    <x v="2"/>
    <x v="3"/>
    <x v="0"/>
    <x v="2"/>
    <x v="3"/>
    <x v="2"/>
    <x v="0"/>
    <x v="0"/>
    <x v="0"/>
    <x v="4"/>
    <x v="0"/>
    <x v="3"/>
    <x v="0"/>
    <x v="4"/>
    <x v="1"/>
    <x v="1"/>
    <x v="0"/>
    <x v="0"/>
    <x v="0"/>
    <x v="0"/>
    <x v="0"/>
    <x v="0"/>
    <x v="3"/>
    <x v="1"/>
    <x v="4"/>
    <x v="3"/>
    <x v="2"/>
    <x v="2"/>
    <x v="1"/>
    <x v="0"/>
    <x v="0"/>
    <x v="0"/>
    <x v="0"/>
    <x v="0"/>
    <x v="0"/>
    <x v="0"/>
    <x v="2"/>
    <x v="13"/>
    <x v="16"/>
    <x v="7"/>
    <x v="0"/>
    <x v="5"/>
    <x v="3"/>
    <x v="6"/>
    <x v="6"/>
    <x v="0"/>
    <x v="0"/>
  </r>
  <r>
    <x v="0"/>
    <x v="1"/>
    <x v="4"/>
    <n v="2"/>
    <x v="8"/>
    <x v="12"/>
    <x v="1"/>
    <x v="3"/>
    <x v="2"/>
    <x v="3"/>
    <x v="3"/>
    <x v="1"/>
    <x v="2"/>
    <x v="4"/>
    <x v="2"/>
    <x v="3"/>
    <x v="2"/>
    <x v="3"/>
    <x v="1"/>
    <x v="2"/>
    <x v="1"/>
    <x v="2"/>
    <x v="2"/>
    <x v="0"/>
    <x v="1"/>
    <x v="1"/>
    <x v="0"/>
    <x v="4"/>
    <x v="0"/>
    <x v="2"/>
    <x v="2"/>
    <x v="3"/>
    <x v="3"/>
    <x v="1"/>
    <x v="3"/>
    <x v="3"/>
    <x v="0"/>
    <x v="1"/>
    <x v="2"/>
    <x v="3"/>
    <x v="4"/>
    <x v="3"/>
    <x v="1"/>
    <x v="1"/>
    <x v="0"/>
    <x v="1"/>
    <x v="1"/>
    <x v="0"/>
    <x v="0"/>
    <x v="0"/>
    <x v="9"/>
    <x v="40"/>
    <x v="15"/>
    <x v="2"/>
    <x v="2"/>
    <x v="2"/>
    <x v="1"/>
    <x v="6"/>
    <x v="10"/>
    <x v="9"/>
    <x v="1"/>
  </r>
  <r>
    <x v="0"/>
    <x v="1"/>
    <x v="9"/>
    <n v="2"/>
    <x v="4"/>
    <x v="44"/>
    <x v="1"/>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9"/>
    <n v="2"/>
    <x v="4"/>
    <x v="44"/>
    <x v="0"/>
    <x v="0"/>
    <x v="0"/>
    <x v="0"/>
    <x v="0"/>
    <x v="0"/>
    <x v="2"/>
    <x v="0"/>
    <x v="0"/>
    <x v="0"/>
    <x v="0"/>
    <x v="0"/>
    <x v="0"/>
    <x v="0"/>
    <x v="0"/>
    <x v="0"/>
    <x v="0"/>
    <x v="4"/>
    <x v="4"/>
    <x v="0"/>
    <x v="2"/>
    <x v="1"/>
    <x v="1"/>
    <x v="1"/>
    <x v="0"/>
    <x v="0"/>
    <x v="0"/>
    <x v="0"/>
    <x v="0"/>
    <x v="0"/>
    <x v="3"/>
    <x v="1"/>
    <x v="3"/>
    <x v="4"/>
    <x v="1"/>
    <x v="1"/>
    <x v="1"/>
    <x v="0"/>
    <x v="0"/>
    <x v="0"/>
    <x v="1"/>
    <x v="0"/>
    <x v="0"/>
    <x v="0"/>
    <x v="0"/>
    <x v="18"/>
    <x v="0"/>
    <x v="0"/>
    <x v="0"/>
    <x v="5"/>
    <x v="8"/>
    <x v="2"/>
    <x v="6"/>
    <x v="0"/>
    <x v="0"/>
  </r>
  <r>
    <x v="0"/>
    <x v="1"/>
    <x v="9"/>
    <n v="2"/>
    <x v="4"/>
    <x v="44"/>
    <x v="1"/>
    <x v="3"/>
    <x v="2"/>
    <x v="1"/>
    <x v="2"/>
    <x v="0"/>
    <x v="3"/>
    <x v="0"/>
    <x v="2"/>
    <x v="2"/>
    <x v="2"/>
    <x v="4"/>
    <x v="1"/>
    <x v="3"/>
    <x v="0"/>
    <x v="0"/>
    <x v="0"/>
    <x v="4"/>
    <x v="1"/>
    <x v="3"/>
    <x v="0"/>
    <x v="1"/>
    <x v="1"/>
    <x v="1"/>
    <x v="0"/>
    <x v="0"/>
    <x v="0"/>
    <x v="3"/>
    <x v="0"/>
    <x v="0"/>
    <x v="3"/>
    <x v="1"/>
    <x v="1"/>
    <x v="2"/>
    <x v="2"/>
    <x v="1"/>
    <x v="1"/>
    <x v="0"/>
    <x v="0"/>
    <x v="0"/>
    <x v="1"/>
    <x v="0"/>
    <x v="0"/>
    <x v="0"/>
    <x v="14"/>
    <x v="21"/>
    <x v="7"/>
    <x v="4"/>
    <x v="0"/>
    <x v="5"/>
    <x v="6"/>
    <x v="5"/>
    <x v="6"/>
    <x v="8"/>
    <x v="0"/>
  </r>
  <r>
    <x v="0"/>
    <x v="1"/>
    <x v="9"/>
    <n v="2"/>
    <x v="4"/>
    <x v="44"/>
    <x v="1"/>
    <x v="2"/>
    <x v="2"/>
    <x v="1"/>
    <x v="2"/>
    <x v="1"/>
    <x v="2"/>
    <x v="4"/>
    <x v="0"/>
    <x v="2"/>
    <x v="2"/>
    <x v="3"/>
    <x v="1"/>
    <x v="0"/>
    <x v="1"/>
    <x v="0"/>
    <x v="2"/>
    <x v="4"/>
    <x v="4"/>
    <x v="3"/>
    <x v="2"/>
    <x v="1"/>
    <x v="1"/>
    <x v="1"/>
    <x v="2"/>
    <x v="3"/>
    <x v="1"/>
    <x v="1"/>
    <x v="1"/>
    <x v="3"/>
    <x v="0"/>
    <x v="1"/>
    <x v="1"/>
    <x v="1"/>
    <x v="2"/>
    <x v="2"/>
    <x v="1"/>
    <x v="1"/>
    <x v="0"/>
    <x v="1"/>
    <x v="2"/>
    <x v="0"/>
    <x v="0"/>
    <x v="0"/>
    <x v="5"/>
    <x v="10"/>
    <x v="13"/>
    <x v="3"/>
    <x v="3"/>
    <x v="0"/>
    <x v="0"/>
    <x v="2"/>
    <x v="12"/>
    <x v="1"/>
    <x v="3"/>
  </r>
  <r>
    <x v="0"/>
    <x v="1"/>
    <x v="9"/>
    <n v="2"/>
    <x v="4"/>
    <x v="44"/>
    <x v="1"/>
    <x v="3"/>
    <x v="2"/>
    <x v="3"/>
    <x v="0"/>
    <x v="1"/>
    <x v="4"/>
    <x v="4"/>
    <x v="2"/>
    <x v="0"/>
    <x v="3"/>
    <x v="1"/>
    <x v="1"/>
    <x v="2"/>
    <x v="0"/>
    <x v="1"/>
    <x v="2"/>
    <x v="0"/>
    <x v="0"/>
    <x v="1"/>
    <x v="2"/>
    <x v="4"/>
    <x v="3"/>
    <x v="5"/>
    <x v="2"/>
    <x v="3"/>
    <x v="4"/>
    <x v="5"/>
    <x v="4"/>
    <x v="3"/>
    <x v="1"/>
    <x v="1"/>
    <x v="1"/>
    <x v="3"/>
    <x v="3"/>
    <x v="3"/>
    <x v="1"/>
    <x v="1"/>
    <x v="1"/>
    <x v="2"/>
    <x v="0"/>
    <x v="0"/>
    <x v="0"/>
    <x v="0"/>
    <x v="9"/>
    <x v="44"/>
    <x v="3"/>
    <x v="2"/>
    <x v="4"/>
    <x v="2"/>
    <x v="6"/>
    <x v="5"/>
    <x v="55"/>
    <x v="15"/>
    <x v="7"/>
  </r>
  <r>
    <x v="0"/>
    <x v="1"/>
    <x v="9"/>
    <n v="2"/>
    <x v="4"/>
    <x v="44"/>
    <x v="1"/>
    <x v="3"/>
    <x v="3"/>
    <x v="1"/>
    <x v="3"/>
    <x v="3"/>
    <x v="4"/>
    <x v="0"/>
    <x v="2"/>
    <x v="3"/>
    <x v="3"/>
    <x v="1"/>
    <x v="2"/>
    <x v="0"/>
    <x v="2"/>
    <x v="0"/>
    <x v="2"/>
    <x v="0"/>
    <x v="3"/>
    <x v="1"/>
    <x v="0"/>
    <x v="0"/>
    <x v="1"/>
    <x v="1"/>
    <x v="0"/>
    <x v="3"/>
    <x v="1"/>
    <x v="5"/>
    <x v="4"/>
    <x v="3"/>
    <x v="1"/>
    <x v="1"/>
    <x v="2"/>
    <x v="3"/>
    <x v="2"/>
    <x v="2"/>
    <x v="1"/>
    <x v="1"/>
    <x v="0"/>
    <x v="0"/>
    <x v="2"/>
    <x v="0"/>
    <x v="0"/>
    <x v="0"/>
    <x v="5"/>
    <x v="14"/>
    <x v="10"/>
    <x v="0"/>
    <x v="0"/>
    <x v="2"/>
    <x v="7"/>
    <x v="0"/>
    <x v="2"/>
    <x v="13"/>
    <x v="7"/>
  </r>
  <r>
    <x v="0"/>
    <x v="1"/>
    <x v="9"/>
    <n v="2"/>
    <x v="4"/>
    <x v="44"/>
    <x v="1"/>
    <x v="2"/>
    <x v="3"/>
    <x v="1"/>
    <x v="1"/>
    <x v="1"/>
    <x v="2"/>
    <x v="1"/>
    <x v="3"/>
    <x v="3"/>
    <x v="3"/>
    <x v="1"/>
    <x v="4"/>
    <x v="1"/>
    <x v="1"/>
    <x v="1"/>
    <x v="2"/>
    <x v="0"/>
    <x v="1"/>
    <x v="1"/>
    <x v="1"/>
    <x v="0"/>
    <x v="1"/>
    <x v="1"/>
    <x v="2"/>
    <x v="2"/>
    <x v="1"/>
    <x v="5"/>
    <x v="4"/>
    <x v="1"/>
    <x v="1"/>
    <x v="1"/>
    <x v="4"/>
    <x v="3"/>
    <x v="4"/>
    <x v="4"/>
    <x v="1"/>
    <x v="1"/>
    <x v="0"/>
    <x v="1"/>
    <x v="2"/>
    <x v="0"/>
    <x v="0"/>
    <x v="0"/>
    <x v="4"/>
    <x v="45"/>
    <x v="4"/>
    <x v="9"/>
    <x v="1"/>
    <x v="2"/>
    <x v="1"/>
    <x v="1"/>
    <x v="13"/>
    <x v="13"/>
    <x v="9"/>
  </r>
  <r>
    <x v="0"/>
    <x v="1"/>
    <x v="9"/>
    <n v="2"/>
    <x v="4"/>
    <x v="44"/>
    <x v="1"/>
    <x v="3"/>
    <x v="2"/>
    <x v="1"/>
    <x v="3"/>
    <x v="2"/>
    <x v="3"/>
    <x v="2"/>
    <x v="2"/>
    <x v="2"/>
    <x v="0"/>
    <x v="0"/>
    <x v="3"/>
    <x v="2"/>
    <x v="1"/>
    <x v="0"/>
    <x v="1"/>
    <x v="0"/>
    <x v="1"/>
    <x v="3"/>
    <x v="0"/>
    <x v="0"/>
    <x v="3"/>
    <x v="2"/>
    <x v="2"/>
    <x v="3"/>
    <x v="3"/>
    <x v="1"/>
    <x v="3"/>
    <x v="3"/>
    <x v="0"/>
    <x v="1"/>
    <x v="2"/>
    <x v="2"/>
    <x v="4"/>
    <x v="2"/>
    <x v="1"/>
    <x v="0"/>
    <x v="0"/>
    <x v="0"/>
    <x v="0"/>
    <x v="0"/>
    <x v="0"/>
    <x v="0"/>
    <x v="14"/>
    <x v="10"/>
    <x v="19"/>
    <x v="7"/>
    <x v="3"/>
    <x v="6"/>
    <x v="6"/>
    <x v="0"/>
    <x v="34"/>
    <x v="9"/>
    <x v="1"/>
  </r>
  <r>
    <x v="0"/>
    <x v="1"/>
    <x v="9"/>
    <n v="2"/>
    <x v="4"/>
    <x v="44"/>
    <x v="1"/>
    <x v="3"/>
    <x v="2"/>
    <x v="1"/>
    <x v="3"/>
    <x v="1"/>
    <x v="2"/>
    <x v="2"/>
    <x v="2"/>
    <x v="2"/>
    <x v="2"/>
    <x v="2"/>
    <x v="1"/>
    <x v="3"/>
    <x v="1"/>
    <x v="2"/>
    <x v="1"/>
    <x v="1"/>
    <x v="1"/>
    <x v="1"/>
    <x v="1"/>
    <x v="0"/>
    <x v="0"/>
    <x v="2"/>
    <x v="2"/>
    <x v="3"/>
    <x v="4"/>
    <x v="4"/>
    <x v="4"/>
    <x v="3"/>
    <x v="0"/>
    <x v="1"/>
    <x v="1"/>
    <x v="1"/>
    <x v="3"/>
    <x v="2"/>
    <x v="1"/>
    <x v="1"/>
    <x v="1"/>
    <x v="1"/>
    <x v="0"/>
    <x v="0"/>
    <x v="0"/>
    <x v="0"/>
    <x v="14"/>
    <x v="4"/>
    <x v="13"/>
    <x v="4"/>
    <x v="2"/>
    <x v="1"/>
    <x v="1"/>
    <x v="1"/>
    <x v="10"/>
    <x v="12"/>
    <x v="7"/>
  </r>
  <r>
    <x v="0"/>
    <x v="1"/>
    <x v="9"/>
    <n v="2"/>
    <x v="4"/>
    <x v="44"/>
    <x v="1"/>
    <x v="2"/>
    <x v="1"/>
    <x v="1"/>
    <x v="3"/>
    <x v="3"/>
    <x v="5"/>
    <x v="5"/>
    <x v="1"/>
    <x v="4"/>
    <x v="4"/>
    <x v="4"/>
    <x v="3"/>
    <x v="2"/>
    <x v="0"/>
    <x v="1"/>
    <x v="2"/>
    <x v="0"/>
    <x v="3"/>
    <x v="1"/>
    <x v="1"/>
    <x v="0"/>
    <x v="2"/>
    <x v="3"/>
    <x v="3"/>
    <x v="4"/>
    <x v="2"/>
    <x v="2"/>
    <x v="2"/>
    <x v="2"/>
    <x v="2"/>
    <x v="2"/>
    <x v="0"/>
    <x v="0"/>
    <x v="0"/>
    <x v="0"/>
    <x v="1"/>
    <x v="2"/>
    <x v="1"/>
    <x v="0"/>
    <x v="2"/>
    <x v="0"/>
    <x v="0"/>
    <x v="0"/>
    <x v="15"/>
    <x v="69"/>
    <x v="31"/>
    <x v="7"/>
    <x v="4"/>
    <x v="2"/>
    <x v="7"/>
    <x v="1"/>
    <x v="5"/>
    <x v="4"/>
    <x v="2"/>
  </r>
  <r>
    <x v="0"/>
    <x v="1"/>
    <x v="9"/>
    <n v="2"/>
    <x v="4"/>
    <x v="44"/>
    <x v="1"/>
    <x v="3"/>
    <x v="2"/>
    <x v="2"/>
    <x v="3"/>
    <x v="3"/>
    <x v="2"/>
    <x v="0"/>
    <x v="2"/>
    <x v="2"/>
    <x v="2"/>
    <x v="1"/>
    <x v="2"/>
    <x v="4"/>
    <x v="0"/>
    <x v="0"/>
    <x v="2"/>
    <x v="0"/>
    <x v="0"/>
    <x v="3"/>
    <x v="0"/>
    <x v="1"/>
    <x v="1"/>
    <x v="1"/>
    <x v="2"/>
    <x v="3"/>
    <x v="3"/>
    <x v="4"/>
    <x v="1"/>
    <x v="0"/>
    <x v="3"/>
    <x v="1"/>
    <x v="2"/>
    <x v="1"/>
    <x v="4"/>
    <x v="2"/>
    <x v="1"/>
    <x v="1"/>
    <x v="0"/>
    <x v="1"/>
    <x v="4"/>
    <x v="0"/>
    <x v="0"/>
    <x v="0"/>
    <x v="12"/>
    <x v="60"/>
    <x v="15"/>
    <x v="5"/>
    <x v="0"/>
    <x v="2"/>
    <x v="3"/>
    <x v="5"/>
    <x v="12"/>
    <x v="19"/>
    <x v="6"/>
  </r>
  <r>
    <x v="0"/>
    <x v="1"/>
    <x v="9"/>
    <n v="2"/>
    <x v="4"/>
    <x v="44"/>
    <x v="1"/>
    <x v="3"/>
    <x v="2"/>
    <x v="3"/>
    <x v="2"/>
    <x v="2"/>
    <x v="2"/>
    <x v="4"/>
    <x v="3"/>
    <x v="2"/>
    <x v="2"/>
    <x v="3"/>
    <x v="3"/>
    <x v="0"/>
    <x v="0"/>
    <x v="0"/>
    <x v="0"/>
    <x v="4"/>
    <x v="1"/>
    <x v="3"/>
    <x v="2"/>
    <x v="4"/>
    <x v="1"/>
    <x v="1"/>
    <x v="0"/>
    <x v="0"/>
    <x v="3"/>
    <x v="5"/>
    <x v="2"/>
    <x v="2"/>
    <x v="3"/>
    <x v="1"/>
    <x v="1"/>
    <x v="1"/>
    <x v="2"/>
    <x v="4"/>
    <x v="1"/>
    <x v="0"/>
    <x v="0"/>
    <x v="0"/>
    <x v="0"/>
    <x v="0"/>
    <x v="0"/>
    <x v="0"/>
    <x v="9"/>
    <x v="13"/>
    <x v="15"/>
    <x v="6"/>
    <x v="0"/>
    <x v="5"/>
    <x v="6"/>
    <x v="5"/>
    <x v="6"/>
    <x v="14"/>
    <x v="2"/>
  </r>
  <r>
    <x v="0"/>
    <x v="1"/>
    <x v="9"/>
    <n v="2"/>
    <x v="4"/>
    <x v="44"/>
    <x v="1"/>
    <x v="3"/>
    <x v="2"/>
    <x v="3"/>
    <x v="3"/>
    <x v="1"/>
    <x v="2"/>
    <x v="0"/>
    <x v="3"/>
    <x v="0"/>
    <x v="3"/>
    <x v="4"/>
    <x v="3"/>
    <x v="2"/>
    <x v="0"/>
    <x v="0"/>
    <x v="2"/>
    <x v="0"/>
    <x v="1"/>
    <x v="1"/>
    <x v="0"/>
    <x v="1"/>
    <x v="1"/>
    <x v="1"/>
    <x v="0"/>
    <x v="0"/>
    <x v="2"/>
    <x v="2"/>
    <x v="4"/>
    <x v="3"/>
    <x v="0"/>
    <x v="1"/>
    <x v="4"/>
    <x v="2"/>
    <x v="4"/>
    <x v="4"/>
    <x v="1"/>
    <x v="1"/>
    <x v="0"/>
    <x v="1"/>
    <x v="2"/>
    <x v="0"/>
    <x v="0"/>
    <x v="0"/>
    <x v="9"/>
    <x v="38"/>
    <x v="10"/>
    <x v="7"/>
    <x v="0"/>
    <x v="2"/>
    <x v="1"/>
    <x v="5"/>
    <x v="6"/>
    <x v="4"/>
    <x v="7"/>
  </r>
  <r>
    <x v="0"/>
    <x v="1"/>
    <x v="9"/>
    <n v="2"/>
    <x v="4"/>
    <x v="44"/>
    <x v="1"/>
    <x v="3"/>
    <x v="0"/>
    <x v="2"/>
    <x v="0"/>
    <x v="2"/>
    <x v="2"/>
    <x v="4"/>
    <x v="2"/>
    <x v="2"/>
    <x v="0"/>
    <x v="3"/>
    <x v="1"/>
    <x v="3"/>
    <x v="1"/>
    <x v="0"/>
    <x v="2"/>
    <x v="0"/>
    <x v="0"/>
    <x v="3"/>
    <x v="1"/>
    <x v="0"/>
    <x v="1"/>
    <x v="1"/>
    <x v="2"/>
    <x v="0"/>
    <x v="3"/>
    <x v="1"/>
    <x v="1"/>
    <x v="3"/>
    <x v="0"/>
    <x v="1"/>
    <x v="1"/>
    <x v="1"/>
    <x v="2"/>
    <x v="2"/>
    <x v="1"/>
    <x v="1"/>
    <x v="0"/>
    <x v="1"/>
    <x v="1"/>
    <x v="0"/>
    <x v="0"/>
    <x v="0"/>
    <x v="2"/>
    <x v="27"/>
    <x v="16"/>
    <x v="4"/>
    <x v="3"/>
    <x v="2"/>
    <x v="3"/>
    <x v="1"/>
    <x v="2"/>
    <x v="9"/>
    <x v="3"/>
  </r>
  <r>
    <x v="0"/>
    <x v="1"/>
    <x v="9"/>
    <n v="2"/>
    <x v="4"/>
    <x v="44"/>
    <x v="1"/>
    <x v="3"/>
    <x v="3"/>
    <x v="3"/>
    <x v="3"/>
    <x v="2"/>
    <x v="2"/>
    <x v="4"/>
    <x v="2"/>
    <x v="2"/>
    <x v="3"/>
    <x v="3"/>
    <x v="1"/>
    <x v="0"/>
    <x v="0"/>
    <x v="0"/>
    <x v="2"/>
    <x v="0"/>
    <x v="0"/>
    <x v="3"/>
    <x v="2"/>
    <x v="4"/>
    <x v="1"/>
    <x v="1"/>
    <x v="0"/>
    <x v="0"/>
    <x v="0"/>
    <x v="3"/>
    <x v="1"/>
    <x v="3"/>
    <x v="0"/>
    <x v="1"/>
    <x v="4"/>
    <x v="3"/>
    <x v="4"/>
    <x v="4"/>
    <x v="1"/>
    <x v="1"/>
    <x v="1"/>
    <x v="0"/>
    <x v="1"/>
    <x v="0"/>
    <x v="0"/>
    <x v="0"/>
    <x v="3"/>
    <x v="10"/>
    <x v="3"/>
    <x v="3"/>
    <x v="0"/>
    <x v="2"/>
    <x v="3"/>
    <x v="5"/>
    <x v="6"/>
    <x v="8"/>
    <x v="3"/>
  </r>
  <r>
    <x v="0"/>
    <x v="1"/>
    <x v="9"/>
    <n v="2"/>
    <x v="4"/>
    <x v="44"/>
    <x v="1"/>
    <x v="2"/>
    <x v="3"/>
    <x v="3"/>
    <x v="3"/>
    <x v="1"/>
    <x v="2"/>
    <x v="4"/>
    <x v="2"/>
    <x v="2"/>
    <x v="3"/>
    <x v="3"/>
    <x v="1"/>
    <x v="2"/>
    <x v="0"/>
    <x v="1"/>
    <x v="2"/>
    <x v="0"/>
    <x v="0"/>
    <x v="4"/>
    <x v="1"/>
    <x v="2"/>
    <x v="0"/>
    <x v="0"/>
    <x v="0"/>
    <x v="3"/>
    <x v="0"/>
    <x v="1"/>
    <x v="1"/>
    <x v="1"/>
    <x v="1"/>
    <x v="1"/>
    <x v="2"/>
    <x v="2"/>
    <x v="2"/>
    <x v="2"/>
    <x v="1"/>
    <x v="1"/>
    <x v="0"/>
    <x v="0"/>
    <x v="2"/>
    <x v="0"/>
    <x v="0"/>
    <x v="0"/>
    <x v="8"/>
    <x v="40"/>
    <x v="3"/>
    <x v="2"/>
    <x v="4"/>
    <x v="2"/>
    <x v="9"/>
    <x v="3"/>
    <x v="33"/>
    <x v="7"/>
    <x v="1"/>
  </r>
  <r>
    <x v="0"/>
    <x v="1"/>
    <x v="9"/>
    <n v="2"/>
    <x v="4"/>
    <x v="44"/>
    <x v="1"/>
    <x v="3"/>
    <x v="2"/>
    <x v="3"/>
    <x v="2"/>
    <x v="1"/>
    <x v="2"/>
    <x v="2"/>
    <x v="3"/>
    <x v="2"/>
    <x v="2"/>
    <x v="1"/>
    <x v="3"/>
    <x v="3"/>
    <x v="0"/>
    <x v="5"/>
    <x v="2"/>
    <x v="0"/>
    <x v="0"/>
    <x v="1"/>
    <x v="0"/>
    <x v="4"/>
    <x v="0"/>
    <x v="2"/>
    <x v="2"/>
    <x v="3"/>
    <x v="3"/>
    <x v="5"/>
    <x v="1"/>
    <x v="2"/>
    <x v="1"/>
    <x v="1"/>
    <x v="4"/>
    <x v="2"/>
    <x v="4"/>
    <x v="3"/>
    <x v="1"/>
    <x v="1"/>
    <x v="0"/>
    <x v="1"/>
    <x v="2"/>
    <x v="0"/>
    <x v="0"/>
    <x v="0"/>
    <x v="9"/>
    <x v="3"/>
    <x v="7"/>
    <x v="2"/>
    <x v="15"/>
    <x v="2"/>
    <x v="6"/>
    <x v="6"/>
    <x v="10"/>
    <x v="14"/>
    <x v="3"/>
  </r>
  <r>
    <x v="0"/>
    <x v="1"/>
    <x v="9"/>
    <n v="2"/>
    <x v="4"/>
    <x v="44"/>
    <x v="0"/>
    <x v="4"/>
    <x v="3"/>
    <x v="1"/>
    <x v="2"/>
    <x v="1"/>
    <x v="3"/>
    <x v="0"/>
    <x v="0"/>
    <x v="2"/>
    <x v="2"/>
    <x v="3"/>
    <x v="3"/>
    <x v="1"/>
    <x v="4"/>
    <x v="0"/>
    <x v="2"/>
    <x v="0"/>
    <x v="1"/>
    <x v="4"/>
    <x v="0"/>
    <x v="1"/>
    <x v="1"/>
    <x v="1"/>
    <x v="0"/>
    <x v="0"/>
    <x v="3"/>
    <x v="1"/>
    <x v="1"/>
    <x v="3"/>
    <x v="0"/>
    <x v="1"/>
    <x v="4"/>
    <x v="2"/>
    <x v="4"/>
    <x v="3"/>
    <x v="1"/>
    <x v="0"/>
    <x v="0"/>
    <x v="1"/>
    <x v="1"/>
    <x v="0"/>
    <x v="0"/>
    <x v="0"/>
    <x v="15"/>
    <x v="6"/>
    <x v="13"/>
    <x v="8"/>
    <x v="15"/>
    <x v="2"/>
    <x v="7"/>
    <x v="5"/>
    <x v="6"/>
    <x v="9"/>
    <x v="3"/>
  </r>
  <r>
    <x v="0"/>
    <x v="1"/>
    <x v="9"/>
    <n v="2"/>
    <x v="4"/>
    <x v="44"/>
    <x v="1"/>
    <x v="3"/>
    <x v="3"/>
    <x v="2"/>
    <x v="3"/>
    <x v="1"/>
    <x v="2"/>
    <x v="4"/>
    <x v="1"/>
    <x v="4"/>
    <x v="3"/>
    <x v="4"/>
    <x v="4"/>
    <x v="0"/>
    <x v="1"/>
    <x v="2"/>
    <x v="2"/>
    <x v="0"/>
    <x v="1"/>
    <x v="1"/>
    <x v="0"/>
    <x v="4"/>
    <x v="0"/>
    <x v="2"/>
    <x v="2"/>
    <x v="3"/>
    <x v="3"/>
    <x v="3"/>
    <x v="4"/>
    <x v="4"/>
    <x v="1"/>
    <x v="1"/>
    <x v="4"/>
    <x v="1"/>
    <x v="4"/>
    <x v="3"/>
    <x v="1"/>
    <x v="1"/>
    <x v="0"/>
    <x v="1"/>
    <x v="1"/>
    <x v="0"/>
    <x v="0"/>
    <x v="0"/>
    <x v="9"/>
    <x v="40"/>
    <x v="44"/>
    <x v="2"/>
    <x v="2"/>
    <x v="2"/>
    <x v="1"/>
    <x v="6"/>
    <x v="10"/>
    <x v="11"/>
    <x v="8"/>
  </r>
  <r>
    <x v="0"/>
    <x v="1"/>
    <x v="9"/>
    <n v="2"/>
    <x v="4"/>
    <x v="44"/>
    <x v="0"/>
    <x v="3"/>
    <x v="2"/>
    <x v="2"/>
    <x v="2"/>
    <x v="2"/>
    <x v="3"/>
    <x v="4"/>
    <x v="2"/>
    <x v="2"/>
    <x v="3"/>
    <x v="2"/>
    <x v="3"/>
    <x v="3"/>
    <x v="0"/>
    <x v="0"/>
    <x v="2"/>
    <x v="0"/>
    <x v="1"/>
    <x v="1"/>
    <x v="0"/>
    <x v="4"/>
    <x v="1"/>
    <x v="1"/>
    <x v="0"/>
    <x v="3"/>
    <x v="3"/>
    <x v="5"/>
    <x v="1"/>
    <x v="3"/>
    <x v="3"/>
    <x v="1"/>
    <x v="1"/>
    <x v="4"/>
    <x v="3"/>
    <x v="2"/>
    <x v="1"/>
    <x v="0"/>
    <x v="0"/>
    <x v="0"/>
    <x v="1"/>
    <x v="0"/>
    <x v="0"/>
    <x v="0"/>
    <x v="12"/>
    <x v="17"/>
    <x v="5"/>
    <x v="2"/>
    <x v="0"/>
    <x v="2"/>
    <x v="1"/>
    <x v="6"/>
    <x v="2"/>
    <x v="14"/>
    <x v="3"/>
  </r>
  <r>
    <x v="0"/>
    <x v="1"/>
    <x v="9"/>
    <n v="2"/>
    <x v="4"/>
    <x v="44"/>
    <x v="1"/>
    <x v="3"/>
    <x v="2"/>
    <x v="3"/>
    <x v="3"/>
    <x v="2"/>
    <x v="3"/>
    <x v="0"/>
    <x v="2"/>
    <x v="0"/>
    <x v="0"/>
    <x v="1"/>
    <x v="3"/>
    <x v="3"/>
    <x v="1"/>
    <x v="0"/>
    <x v="2"/>
    <x v="0"/>
    <x v="0"/>
    <x v="3"/>
    <x v="0"/>
    <x v="4"/>
    <x v="3"/>
    <x v="1"/>
    <x v="2"/>
    <x v="2"/>
    <x v="3"/>
    <x v="5"/>
    <x v="3"/>
    <x v="3"/>
    <x v="0"/>
    <x v="1"/>
    <x v="1"/>
    <x v="1"/>
    <x v="3"/>
    <x v="2"/>
    <x v="1"/>
    <x v="1"/>
    <x v="1"/>
    <x v="2"/>
    <x v="0"/>
    <x v="0"/>
    <x v="0"/>
    <x v="0"/>
    <x v="9"/>
    <x v="6"/>
    <x v="16"/>
    <x v="2"/>
    <x v="3"/>
    <x v="2"/>
    <x v="3"/>
    <x v="6"/>
    <x v="15"/>
    <x v="14"/>
    <x v="1"/>
  </r>
  <r>
    <x v="0"/>
    <x v="1"/>
    <x v="9"/>
    <n v="2"/>
    <x v="4"/>
    <x v="44"/>
    <x v="1"/>
    <x v="3"/>
    <x v="3"/>
    <x v="3"/>
    <x v="2"/>
    <x v="1"/>
    <x v="2"/>
    <x v="4"/>
    <x v="1"/>
    <x v="3"/>
    <x v="3"/>
    <x v="1"/>
    <x v="3"/>
    <x v="0"/>
    <x v="1"/>
    <x v="2"/>
    <x v="2"/>
    <x v="0"/>
    <x v="1"/>
    <x v="1"/>
    <x v="0"/>
    <x v="4"/>
    <x v="0"/>
    <x v="2"/>
    <x v="2"/>
    <x v="3"/>
    <x v="3"/>
    <x v="5"/>
    <x v="4"/>
    <x v="1"/>
    <x v="1"/>
    <x v="1"/>
    <x v="1"/>
    <x v="1"/>
    <x v="3"/>
    <x v="2"/>
    <x v="1"/>
    <x v="1"/>
    <x v="1"/>
    <x v="2"/>
    <x v="1"/>
    <x v="0"/>
    <x v="0"/>
    <x v="0"/>
    <x v="3"/>
    <x v="10"/>
    <x v="24"/>
    <x v="6"/>
    <x v="2"/>
    <x v="2"/>
    <x v="1"/>
    <x v="6"/>
    <x v="10"/>
    <x v="14"/>
    <x v="9"/>
  </r>
  <r>
    <x v="0"/>
    <x v="1"/>
    <x v="9"/>
    <n v="2"/>
    <x v="4"/>
    <x v="44"/>
    <x v="0"/>
    <x v="2"/>
    <x v="2"/>
    <x v="2"/>
    <x v="3"/>
    <x v="2"/>
    <x v="5"/>
    <x v="4"/>
    <x v="2"/>
    <x v="2"/>
    <x v="2"/>
    <x v="3"/>
    <x v="3"/>
    <x v="1"/>
    <x v="1"/>
    <x v="2"/>
    <x v="1"/>
    <x v="0"/>
    <x v="0"/>
    <x v="1"/>
    <x v="2"/>
    <x v="5"/>
    <x v="1"/>
    <x v="1"/>
    <x v="2"/>
    <x v="3"/>
    <x v="3"/>
    <x v="1"/>
    <x v="2"/>
    <x v="0"/>
    <x v="1"/>
    <x v="1"/>
    <x v="4"/>
    <x v="3"/>
    <x v="2"/>
    <x v="2"/>
    <x v="1"/>
    <x v="1"/>
    <x v="1"/>
    <x v="0"/>
    <x v="2"/>
    <x v="0"/>
    <x v="0"/>
    <x v="0"/>
    <x v="9"/>
    <x v="11"/>
    <x v="14"/>
    <x v="8"/>
    <x v="2"/>
    <x v="6"/>
    <x v="6"/>
    <x v="1"/>
    <x v="12"/>
    <x v="9"/>
    <x v="0"/>
  </r>
  <r>
    <x v="0"/>
    <x v="1"/>
    <x v="9"/>
    <n v="2"/>
    <x v="4"/>
    <x v="44"/>
    <x v="0"/>
    <x v="3"/>
    <x v="2"/>
    <x v="2"/>
    <x v="2"/>
    <x v="2"/>
    <x v="4"/>
    <x v="4"/>
    <x v="2"/>
    <x v="0"/>
    <x v="2"/>
    <x v="2"/>
    <x v="3"/>
    <x v="2"/>
    <x v="1"/>
    <x v="0"/>
    <x v="2"/>
    <x v="0"/>
    <x v="2"/>
    <x v="2"/>
    <x v="1"/>
    <x v="0"/>
    <x v="1"/>
    <x v="1"/>
    <x v="2"/>
    <x v="3"/>
    <x v="1"/>
    <x v="5"/>
    <x v="4"/>
    <x v="0"/>
    <x v="0"/>
    <x v="1"/>
    <x v="4"/>
    <x v="3"/>
    <x v="4"/>
    <x v="2"/>
    <x v="1"/>
    <x v="1"/>
    <x v="1"/>
    <x v="2"/>
    <x v="4"/>
    <x v="0"/>
    <x v="0"/>
    <x v="0"/>
    <x v="12"/>
    <x v="2"/>
    <x v="2"/>
    <x v="7"/>
    <x v="3"/>
    <x v="2"/>
    <x v="2"/>
    <x v="1"/>
    <x v="12"/>
    <x v="13"/>
    <x v="1"/>
  </r>
  <r>
    <x v="0"/>
    <x v="1"/>
    <x v="9"/>
    <n v="2"/>
    <x v="4"/>
    <x v="44"/>
    <x v="1"/>
    <x v="2"/>
    <x v="3"/>
    <x v="1"/>
    <x v="3"/>
    <x v="1"/>
    <x v="2"/>
    <x v="4"/>
    <x v="2"/>
    <x v="4"/>
    <x v="2"/>
    <x v="3"/>
    <x v="3"/>
    <x v="1"/>
    <x v="1"/>
    <x v="0"/>
    <x v="2"/>
    <x v="0"/>
    <x v="1"/>
    <x v="4"/>
    <x v="0"/>
    <x v="1"/>
    <x v="0"/>
    <x v="1"/>
    <x v="2"/>
    <x v="0"/>
    <x v="1"/>
    <x v="5"/>
    <x v="3"/>
    <x v="0"/>
    <x v="0"/>
    <x v="1"/>
    <x v="1"/>
    <x v="4"/>
    <x v="3"/>
    <x v="1"/>
    <x v="1"/>
    <x v="1"/>
    <x v="1"/>
    <x v="2"/>
    <x v="1"/>
    <x v="0"/>
    <x v="0"/>
    <x v="0"/>
    <x v="4"/>
    <x v="40"/>
    <x v="7"/>
    <x v="8"/>
    <x v="3"/>
    <x v="2"/>
    <x v="7"/>
    <x v="5"/>
    <x v="7"/>
    <x v="13"/>
    <x v="5"/>
  </r>
  <r>
    <x v="0"/>
    <x v="1"/>
    <x v="9"/>
    <n v="2"/>
    <x v="4"/>
    <x v="44"/>
    <x v="1"/>
    <x v="3"/>
    <x v="2"/>
    <x v="3"/>
    <x v="3"/>
    <x v="3"/>
    <x v="2"/>
    <x v="0"/>
    <x v="2"/>
    <x v="2"/>
    <x v="4"/>
    <x v="3"/>
    <x v="3"/>
    <x v="2"/>
    <x v="0"/>
    <x v="0"/>
    <x v="0"/>
    <x v="0"/>
    <x v="1"/>
    <x v="3"/>
    <x v="0"/>
    <x v="0"/>
    <x v="0"/>
    <x v="1"/>
    <x v="2"/>
    <x v="3"/>
    <x v="0"/>
    <x v="1"/>
    <x v="3"/>
    <x v="3"/>
    <x v="0"/>
    <x v="1"/>
    <x v="2"/>
    <x v="2"/>
    <x v="4"/>
    <x v="1"/>
    <x v="1"/>
    <x v="1"/>
    <x v="1"/>
    <x v="1"/>
    <x v="2"/>
    <x v="0"/>
    <x v="0"/>
    <x v="0"/>
    <x v="9"/>
    <x v="60"/>
    <x v="28"/>
    <x v="7"/>
    <x v="0"/>
    <x v="0"/>
    <x v="6"/>
    <x v="0"/>
    <x v="4"/>
    <x v="7"/>
    <x v="1"/>
  </r>
  <r>
    <x v="0"/>
    <x v="1"/>
    <x v="5"/>
    <n v="2"/>
    <x v="8"/>
    <x v="45"/>
    <x v="3"/>
    <x v="0"/>
    <x v="0"/>
    <x v="0"/>
    <x v="0"/>
    <x v="0"/>
    <x v="0"/>
    <x v="0"/>
    <x v="2"/>
    <x v="0"/>
    <x v="0"/>
    <x v="0"/>
    <x v="0"/>
    <x v="0"/>
    <x v="1"/>
    <x v="1"/>
    <x v="2"/>
    <x v="4"/>
    <x v="0"/>
    <x v="0"/>
    <x v="5"/>
    <x v="2"/>
    <x v="4"/>
    <x v="1"/>
    <x v="0"/>
    <x v="4"/>
    <x v="3"/>
    <x v="0"/>
    <x v="1"/>
    <x v="3"/>
    <x v="0"/>
    <x v="1"/>
    <x v="3"/>
    <x v="4"/>
    <x v="1"/>
    <x v="1"/>
    <x v="1"/>
    <x v="0"/>
    <x v="0"/>
    <x v="0"/>
    <x v="0"/>
    <x v="0"/>
    <x v="0"/>
    <x v="0"/>
    <x v="0"/>
    <x v="0"/>
    <x v="20"/>
    <x v="0"/>
    <x v="1"/>
    <x v="0"/>
    <x v="0"/>
    <x v="7"/>
    <x v="38"/>
    <x v="5"/>
    <x v="3"/>
  </r>
  <r>
    <x v="0"/>
    <x v="1"/>
    <x v="5"/>
    <n v="2"/>
    <x v="8"/>
    <x v="45"/>
    <x v="1"/>
    <x v="4"/>
    <x v="1"/>
    <x v="1"/>
    <x v="1"/>
    <x v="3"/>
    <x v="5"/>
    <x v="5"/>
    <x v="4"/>
    <x v="1"/>
    <x v="4"/>
    <x v="3"/>
    <x v="4"/>
    <x v="1"/>
    <x v="4"/>
    <x v="5"/>
    <x v="1"/>
    <x v="1"/>
    <x v="1"/>
    <x v="1"/>
    <x v="1"/>
    <x v="0"/>
    <x v="3"/>
    <x v="0"/>
    <x v="4"/>
    <x v="1"/>
    <x v="1"/>
    <x v="1"/>
    <x v="4"/>
    <x v="3"/>
    <x v="4"/>
    <x v="1"/>
    <x v="0"/>
    <x v="0"/>
    <x v="0"/>
    <x v="0"/>
    <x v="1"/>
    <x v="2"/>
    <x v="1"/>
    <x v="2"/>
    <x v="4"/>
    <x v="0"/>
    <x v="0"/>
    <x v="0"/>
    <x v="1"/>
    <x v="65"/>
    <x v="31"/>
    <x v="9"/>
    <x v="10"/>
    <x v="1"/>
    <x v="1"/>
    <x v="1"/>
    <x v="47"/>
    <x v="1"/>
    <x v="7"/>
  </r>
  <r>
    <x v="0"/>
    <x v="1"/>
    <x v="5"/>
    <n v="2"/>
    <x v="8"/>
    <x v="45"/>
    <x v="0"/>
    <x v="0"/>
    <x v="2"/>
    <x v="0"/>
    <x v="0"/>
    <x v="0"/>
    <x v="0"/>
    <x v="0"/>
    <x v="0"/>
    <x v="0"/>
    <x v="0"/>
    <x v="3"/>
    <x v="0"/>
    <x v="3"/>
    <x v="0"/>
    <x v="0"/>
    <x v="1"/>
    <x v="0"/>
    <x v="4"/>
    <x v="0"/>
    <x v="0"/>
    <x v="4"/>
    <x v="1"/>
    <x v="1"/>
    <x v="2"/>
    <x v="0"/>
    <x v="0"/>
    <x v="1"/>
    <x v="0"/>
    <x v="0"/>
    <x v="0"/>
    <x v="1"/>
    <x v="1"/>
    <x v="4"/>
    <x v="1"/>
    <x v="1"/>
    <x v="1"/>
    <x v="0"/>
    <x v="0"/>
    <x v="0"/>
    <x v="0"/>
    <x v="0"/>
    <x v="0"/>
    <x v="0"/>
    <x v="11"/>
    <x v="0"/>
    <x v="19"/>
    <x v="3"/>
    <x v="0"/>
    <x v="6"/>
    <x v="8"/>
    <x v="6"/>
    <x v="2"/>
    <x v="7"/>
    <x v="0"/>
  </r>
  <r>
    <x v="0"/>
    <x v="1"/>
    <x v="5"/>
    <n v="2"/>
    <x v="8"/>
    <x v="45"/>
    <x v="0"/>
    <x v="3"/>
    <x v="0"/>
    <x v="3"/>
    <x v="3"/>
    <x v="2"/>
    <x v="3"/>
    <x v="4"/>
    <x v="2"/>
    <x v="0"/>
    <x v="2"/>
    <x v="2"/>
    <x v="1"/>
    <x v="3"/>
    <x v="1"/>
    <x v="0"/>
    <x v="2"/>
    <x v="0"/>
    <x v="0"/>
    <x v="3"/>
    <x v="0"/>
    <x v="4"/>
    <x v="1"/>
    <x v="1"/>
    <x v="2"/>
    <x v="3"/>
    <x v="3"/>
    <x v="1"/>
    <x v="1"/>
    <x v="0"/>
    <x v="3"/>
    <x v="1"/>
    <x v="1"/>
    <x v="1"/>
    <x v="2"/>
    <x v="4"/>
    <x v="1"/>
    <x v="0"/>
    <x v="0"/>
    <x v="0"/>
    <x v="0"/>
    <x v="0"/>
    <x v="0"/>
    <x v="0"/>
    <x v="6"/>
    <x v="15"/>
    <x v="2"/>
    <x v="4"/>
    <x v="3"/>
    <x v="2"/>
    <x v="3"/>
    <x v="6"/>
    <x v="12"/>
    <x v="9"/>
    <x v="6"/>
  </r>
  <r>
    <x v="0"/>
    <x v="1"/>
    <x v="5"/>
    <n v="2"/>
    <x v="8"/>
    <x v="45"/>
    <x v="0"/>
    <x v="0"/>
    <x v="2"/>
    <x v="3"/>
    <x v="3"/>
    <x v="2"/>
    <x v="2"/>
    <x v="4"/>
    <x v="2"/>
    <x v="2"/>
    <x v="0"/>
    <x v="3"/>
    <x v="0"/>
    <x v="3"/>
    <x v="1"/>
    <x v="2"/>
    <x v="2"/>
    <x v="0"/>
    <x v="0"/>
    <x v="3"/>
    <x v="1"/>
    <x v="4"/>
    <x v="0"/>
    <x v="2"/>
    <x v="2"/>
    <x v="3"/>
    <x v="0"/>
    <x v="3"/>
    <x v="3"/>
    <x v="1"/>
    <x v="0"/>
    <x v="1"/>
    <x v="4"/>
    <x v="1"/>
    <x v="3"/>
    <x v="4"/>
    <x v="1"/>
    <x v="1"/>
    <x v="1"/>
    <x v="0"/>
    <x v="0"/>
    <x v="0"/>
    <x v="0"/>
    <x v="0"/>
    <x v="6"/>
    <x v="10"/>
    <x v="16"/>
    <x v="3"/>
    <x v="2"/>
    <x v="2"/>
    <x v="3"/>
    <x v="0"/>
    <x v="10"/>
    <x v="8"/>
    <x v="4"/>
  </r>
  <r>
    <x v="0"/>
    <x v="1"/>
    <x v="5"/>
    <n v="2"/>
    <x v="8"/>
    <x v="45"/>
    <x v="1"/>
    <x v="2"/>
    <x v="1"/>
    <x v="1"/>
    <x v="1"/>
    <x v="3"/>
    <x v="5"/>
    <x v="0"/>
    <x v="1"/>
    <x v="4"/>
    <x v="3"/>
    <x v="4"/>
    <x v="0"/>
    <x v="0"/>
    <x v="4"/>
    <x v="4"/>
    <x v="2"/>
    <x v="0"/>
    <x v="3"/>
    <x v="4"/>
    <x v="4"/>
    <x v="5"/>
    <x v="3"/>
    <x v="0"/>
    <x v="1"/>
    <x v="1"/>
    <x v="4"/>
    <x v="5"/>
    <x v="3"/>
    <x v="2"/>
    <x v="4"/>
    <x v="0"/>
    <x v="0"/>
    <x v="0"/>
    <x v="0"/>
    <x v="0"/>
    <x v="1"/>
    <x v="0"/>
    <x v="1"/>
    <x v="2"/>
    <x v="2"/>
    <x v="0"/>
    <x v="0"/>
    <x v="0"/>
    <x v="15"/>
    <x v="9"/>
    <x v="44"/>
    <x v="0"/>
    <x v="19"/>
    <x v="2"/>
    <x v="4"/>
    <x v="7"/>
    <x v="45"/>
    <x v="15"/>
    <x v="4"/>
  </r>
  <r>
    <x v="0"/>
    <x v="1"/>
    <x v="5"/>
    <n v="2"/>
    <x v="8"/>
    <x v="45"/>
    <x v="0"/>
    <x v="3"/>
    <x v="2"/>
    <x v="3"/>
    <x v="2"/>
    <x v="2"/>
    <x v="2"/>
    <x v="4"/>
    <x v="0"/>
    <x v="2"/>
    <x v="2"/>
    <x v="2"/>
    <x v="0"/>
    <x v="0"/>
    <x v="1"/>
    <x v="2"/>
    <x v="2"/>
    <x v="0"/>
    <x v="0"/>
    <x v="3"/>
    <x v="1"/>
    <x v="0"/>
    <x v="1"/>
    <x v="1"/>
    <x v="2"/>
    <x v="3"/>
    <x v="3"/>
    <x v="5"/>
    <x v="1"/>
    <x v="3"/>
    <x v="0"/>
    <x v="1"/>
    <x v="2"/>
    <x v="2"/>
    <x v="2"/>
    <x v="2"/>
    <x v="1"/>
    <x v="1"/>
    <x v="0"/>
    <x v="0"/>
    <x v="1"/>
    <x v="0"/>
    <x v="0"/>
    <x v="0"/>
    <x v="9"/>
    <x v="13"/>
    <x v="2"/>
    <x v="0"/>
    <x v="2"/>
    <x v="2"/>
    <x v="3"/>
    <x v="1"/>
    <x v="12"/>
    <x v="14"/>
    <x v="3"/>
  </r>
  <r>
    <x v="0"/>
    <x v="1"/>
    <x v="5"/>
    <n v="2"/>
    <x v="8"/>
    <x v="45"/>
    <x v="0"/>
    <x v="3"/>
    <x v="2"/>
    <x v="1"/>
    <x v="2"/>
    <x v="2"/>
    <x v="4"/>
    <x v="4"/>
    <x v="3"/>
    <x v="2"/>
    <x v="2"/>
    <x v="0"/>
    <x v="1"/>
    <x v="2"/>
    <x v="1"/>
    <x v="0"/>
    <x v="1"/>
    <x v="0"/>
    <x v="0"/>
    <x v="3"/>
    <x v="1"/>
    <x v="1"/>
    <x v="1"/>
    <x v="1"/>
    <x v="2"/>
    <x v="3"/>
    <x v="1"/>
    <x v="5"/>
    <x v="1"/>
    <x v="2"/>
    <x v="0"/>
    <x v="1"/>
    <x v="1"/>
    <x v="1"/>
    <x v="2"/>
    <x v="2"/>
    <x v="1"/>
    <x v="0"/>
    <x v="0"/>
    <x v="0"/>
    <x v="0"/>
    <x v="0"/>
    <x v="0"/>
    <x v="0"/>
    <x v="14"/>
    <x v="2"/>
    <x v="13"/>
    <x v="2"/>
    <x v="3"/>
    <x v="6"/>
    <x v="3"/>
    <x v="6"/>
    <x v="12"/>
    <x v="13"/>
    <x v="3"/>
  </r>
  <r>
    <x v="0"/>
    <x v="1"/>
    <x v="5"/>
    <n v="2"/>
    <x v="8"/>
    <x v="45"/>
    <x v="1"/>
    <x v="3"/>
    <x v="3"/>
    <x v="2"/>
    <x v="3"/>
    <x v="1"/>
    <x v="2"/>
    <x v="4"/>
    <x v="2"/>
    <x v="2"/>
    <x v="2"/>
    <x v="3"/>
    <x v="3"/>
    <x v="2"/>
    <x v="1"/>
    <x v="2"/>
    <x v="2"/>
    <x v="0"/>
    <x v="0"/>
    <x v="1"/>
    <x v="1"/>
    <x v="2"/>
    <x v="0"/>
    <x v="1"/>
    <x v="2"/>
    <x v="3"/>
    <x v="1"/>
    <x v="5"/>
    <x v="1"/>
    <x v="2"/>
    <x v="1"/>
    <x v="1"/>
    <x v="4"/>
    <x v="2"/>
    <x v="2"/>
    <x v="2"/>
    <x v="1"/>
    <x v="1"/>
    <x v="1"/>
    <x v="1"/>
    <x v="2"/>
    <x v="0"/>
    <x v="0"/>
    <x v="0"/>
    <x v="9"/>
    <x v="40"/>
    <x v="14"/>
    <x v="7"/>
    <x v="2"/>
    <x v="2"/>
    <x v="6"/>
    <x v="3"/>
    <x v="4"/>
    <x v="13"/>
    <x v="3"/>
  </r>
  <r>
    <x v="0"/>
    <x v="1"/>
    <x v="5"/>
    <n v="2"/>
    <x v="8"/>
    <x v="45"/>
    <x v="1"/>
    <x v="2"/>
    <x v="3"/>
    <x v="3"/>
    <x v="3"/>
    <x v="3"/>
    <x v="4"/>
    <x v="2"/>
    <x v="2"/>
    <x v="3"/>
    <x v="3"/>
    <x v="3"/>
    <x v="3"/>
    <x v="2"/>
    <x v="3"/>
    <x v="1"/>
    <x v="2"/>
    <x v="1"/>
    <x v="1"/>
    <x v="4"/>
    <x v="4"/>
    <x v="5"/>
    <x v="0"/>
    <x v="0"/>
    <x v="1"/>
    <x v="0"/>
    <x v="4"/>
    <x v="5"/>
    <x v="3"/>
    <x v="3"/>
    <x v="1"/>
    <x v="1"/>
    <x v="2"/>
    <x v="2"/>
    <x v="2"/>
    <x v="2"/>
    <x v="1"/>
    <x v="0"/>
    <x v="0"/>
    <x v="0"/>
    <x v="0"/>
    <x v="0"/>
    <x v="0"/>
    <x v="0"/>
    <x v="8"/>
    <x v="37"/>
    <x v="18"/>
    <x v="7"/>
    <x v="6"/>
    <x v="6"/>
    <x v="7"/>
    <x v="7"/>
    <x v="44"/>
    <x v="15"/>
    <x v="1"/>
  </r>
  <r>
    <x v="0"/>
    <x v="1"/>
    <x v="5"/>
    <n v="2"/>
    <x v="8"/>
    <x v="45"/>
    <x v="0"/>
    <x v="3"/>
    <x v="0"/>
    <x v="2"/>
    <x v="0"/>
    <x v="0"/>
    <x v="2"/>
    <x v="0"/>
    <x v="2"/>
    <x v="0"/>
    <x v="0"/>
    <x v="0"/>
    <x v="1"/>
    <x v="0"/>
    <x v="1"/>
    <x v="0"/>
    <x v="2"/>
    <x v="0"/>
    <x v="0"/>
    <x v="3"/>
    <x v="0"/>
    <x v="1"/>
    <x v="1"/>
    <x v="1"/>
    <x v="0"/>
    <x v="0"/>
    <x v="0"/>
    <x v="3"/>
    <x v="0"/>
    <x v="0"/>
    <x v="3"/>
    <x v="1"/>
    <x v="1"/>
    <x v="1"/>
    <x v="1"/>
    <x v="1"/>
    <x v="1"/>
    <x v="0"/>
    <x v="0"/>
    <x v="0"/>
    <x v="1"/>
    <x v="0"/>
    <x v="0"/>
    <x v="0"/>
    <x v="2"/>
    <x v="18"/>
    <x v="20"/>
    <x v="3"/>
    <x v="3"/>
    <x v="2"/>
    <x v="3"/>
    <x v="5"/>
    <x v="6"/>
    <x v="8"/>
    <x v="0"/>
  </r>
  <r>
    <x v="0"/>
    <x v="1"/>
    <x v="5"/>
    <n v="2"/>
    <x v="8"/>
    <x v="45"/>
    <x v="1"/>
    <x v="3"/>
    <x v="2"/>
    <x v="4"/>
    <x v="2"/>
    <x v="4"/>
    <x v="1"/>
    <x v="1"/>
    <x v="4"/>
    <x v="3"/>
    <x v="2"/>
    <x v="0"/>
    <x v="2"/>
    <x v="4"/>
    <x v="3"/>
    <x v="2"/>
    <x v="0"/>
    <x v="4"/>
    <x v="1"/>
    <x v="3"/>
    <x v="2"/>
    <x v="5"/>
    <x v="1"/>
    <x v="1"/>
    <x v="0"/>
    <x v="4"/>
    <x v="2"/>
    <x v="2"/>
    <x v="2"/>
    <x v="2"/>
    <x v="2"/>
    <x v="1"/>
    <x v="4"/>
    <x v="3"/>
    <x v="3"/>
    <x v="4"/>
    <x v="1"/>
    <x v="0"/>
    <x v="1"/>
    <x v="0"/>
    <x v="0"/>
    <x v="0"/>
    <x v="0"/>
    <x v="0"/>
    <x v="10"/>
    <x v="70"/>
    <x v="7"/>
    <x v="5"/>
    <x v="8"/>
    <x v="5"/>
    <x v="6"/>
    <x v="1"/>
    <x v="6"/>
    <x v="4"/>
    <x v="2"/>
  </r>
  <r>
    <x v="0"/>
    <x v="1"/>
    <x v="5"/>
    <n v="2"/>
    <x v="8"/>
    <x v="45"/>
    <x v="1"/>
    <x v="3"/>
    <x v="3"/>
    <x v="3"/>
    <x v="3"/>
    <x v="1"/>
    <x v="2"/>
    <x v="4"/>
    <x v="3"/>
    <x v="2"/>
    <x v="3"/>
    <x v="3"/>
    <x v="4"/>
    <x v="1"/>
    <x v="1"/>
    <x v="4"/>
    <x v="3"/>
    <x v="0"/>
    <x v="4"/>
    <x v="1"/>
    <x v="0"/>
    <x v="4"/>
    <x v="1"/>
    <x v="1"/>
    <x v="0"/>
    <x v="0"/>
    <x v="3"/>
    <x v="5"/>
    <x v="3"/>
    <x v="1"/>
    <x v="0"/>
    <x v="1"/>
    <x v="1"/>
    <x v="2"/>
    <x v="1"/>
    <x v="2"/>
    <x v="1"/>
    <x v="1"/>
    <x v="0"/>
    <x v="1"/>
    <x v="2"/>
    <x v="0"/>
    <x v="0"/>
    <x v="0"/>
    <x v="3"/>
    <x v="40"/>
    <x v="18"/>
    <x v="9"/>
    <x v="12"/>
    <x v="2"/>
    <x v="5"/>
    <x v="6"/>
    <x v="6"/>
    <x v="14"/>
    <x v="4"/>
  </r>
  <r>
    <x v="0"/>
    <x v="1"/>
    <x v="5"/>
    <n v="2"/>
    <x v="8"/>
    <x v="45"/>
    <x v="0"/>
    <x v="3"/>
    <x v="2"/>
    <x v="3"/>
    <x v="3"/>
    <x v="2"/>
    <x v="2"/>
    <x v="4"/>
    <x v="2"/>
    <x v="2"/>
    <x v="2"/>
    <x v="2"/>
    <x v="1"/>
    <x v="3"/>
    <x v="4"/>
    <x v="2"/>
    <x v="2"/>
    <x v="0"/>
    <x v="1"/>
    <x v="1"/>
    <x v="0"/>
    <x v="4"/>
    <x v="1"/>
    <x v="1"/>
    <x v="0"/>
    <x v="0"/>
    <x v="3"/>
    <x v="1"/>
    <x v="0"/>
    <x v="3"/>
    <x v="0"/>
    <x v="1"/>
    <x v="1"/>
    <x v="4"/>
    <x v="2"/>
    <x v="2"/>
    <x v="1"/>
    <x v="0"/>
    <x v="1"/>
    <x v="0"/>
    <x v="1"/>
    <x v="0"/>
    <x v="0"/>
    <x v="0"/>
    <x v="9"/>
    <x v="10"/>
    <x v="13"/>
    <x v="4"/>
    <x v="7"/>
    <x v="2"/>
    <x v="1"/>
    <x v="6"/>
    <x v="6"/>
    <x v="9"/>
    <x v="6"/>
  </r>
  <r>
    <x v="0"/>
    <x v="1"/>
    <x v="5"/>
    <n v="2"/>
    <x v="8"/>
    <x v="45"/>
    <x v="0"/>
    <x v="0"/>
    <x v="0"/>
    <x v="1"/>
    <x v="2"/>
    <x v="0"/>
    <x v="2"/>
    <x v="4"/>
    <x v="0"/>
    <x v="2"/>
    <x v="0"/>
    <x v="3"/>
    <x v="0"/>
    <x v="3"/>
    <x v="1"/>
    <x v="0"/>
    <x v="0"/>
    <x v="4"/>
    <x v="1"/>
    <x v="3"/>
    <x v="0"/>
    <x v="0"/>
    <x v="1"/>
    <x v="1"/>
    <x v="0"/>
    <x v="3"/>
    <x v="0"/>
    <x v="1"/>
    <x v="1"/>
    <x v="1"/>
    <x v="1"/>
    <x v="0"/>
    <x v="0"/>
    <x v="0"/>
    <x v="0"/>
    <x v="0"/>
    <x v="4"/>
    <x v="1"/>
    <x v="1"/>
    <x v="0"/>
    <x v="0"/>
    <x v="0"/>
    <x v="0"/>
    <x v="0"/>
    <x v="6"/>
    <x v="27"/>
    <x v="6"/>
    <x v="3"/>
    <x v="3"/>
    <x v="5"/>
    <x v="6"/>
    <x v="0"/>
    <x v="2"/>
    <x v="7"/>
    <x v="1"/>
  </r>
  <r>
    <x v="0"/>
    <x v="1"/>
    <x v="5"/>
    <n v="2"/>
    <x v="8"/>
    <x v="45"/>
    <x v="1"/>
    <x v="3"/>
    <x v="2"/>
    <x v="2"/>
    <x v="3"/>
    <x v="1"/>
    <x v="4"/>
    <x v="4"/>
    <x v="2"/>
    <x v="3"/>
    <x v="2"/>
    <x v="4"/>
    <x v="1"/>
    <x v="3"/>
    <x v="1"/>
    <x v="4"/>
    <x v="2"/>
    <x v="0"/>
    <x v="1"/>
    <x v="3"/>
    <x v="0"/>
    <x v="4"/>
    <x v="2"/>
    <x v="3"/>
    <x v="2"/>
    <x v="3"/>
    <x v="3"/>
    <x v="3"/>
    <x v="1"/>
    <x v="3"/>
    <x v="0"/>
    <x v="0"/>
    <x v="0"/>
    <x v="0"/>
    <x v="0"/>
    <x v="0"/>
    <x v="4"/>
    <x v="3"/>
    <x v="1"/>
    <x v="2"/>
    <x v="1"/>
    <x v="0"/>
    <x v="0"/>
    <x v="0"/>
    <x v="12"/>
    <x v="4"/>
    <x v="27"/>
    <x v="4"/>
    <x v="12"/>
    <x v="2"/>
    <x v="6"/>
    <x v="6"/>
    <x v="23"/>
    <x v="11"/>
    <x v="3"/>
  </r>
  <r>
    <x v="0"/>
    <x v="1"/>
    <x v="5"/>
    <n v="2"/>
    <x v="8"/>
    <x v="45"/>
    <x v="0"/>
    <x v="0"/>
    <x v="0"/>
    <x v="0"/>
    <x v="0"/>
    <x v="0"/>
    <x v="4"/>
    <x v="0"/>
    <x v="0"/>
    <x v="0"/>
    <x v="0"/>
    <x v="0"/>
    <x v="1"/>
    <x v="3"/>
    <x v="0"/>
    <x v="0"/>
    <x v="0"/>
    <x v="4"/>
    <x v="4"/>
    <x v="0"/>
    <x v="0"/>
    <x v="0"/>
    <x v="1"/>
    <x v="1"/>
    <x v="0"/>
    <x v="0"/>
    <x v="0"/>
    <x v="0"/>
    <x v="0"/>
    <x v="0"/>
    <x v="0"/>
    <x v="1"/>
    <x v="3"/>
    <x v="4"/>
    <x v="1"/>
    <x v="1"/>
    <x v="1"/>
    <x v="0"/>
    <x v="0"/>
    <x v="0"/>
    <x v="0"/>
    <x v="0"/>
    <x v="0"/>
    <x v="0"/>
    <x v="0"/>
    <x v="26"/>
    <x v="0"/>
    <x v="4"/>
    <x v="0"/>
    <x v="5"/>
    <x v="8"/>
    <x v="0"/>
    <x v="6"/>
    <x v="0"/>
    <x v="0"/>
  </r>
  <r>
    <x v="0"/>
    <x v="1"/>
    <x v="5"/>
    <n v="2"/>
    <x v="8"/>
    <x v="45"/>
    <x v="0"/>
    <x v="3"/>
    <x v="2"/>
    <x v="3"/>
    <x v="2"/>
    <x v="2"/>
    <x v="4"/>
    <x v="4"/>
    <x v="3"/>
    <x v="2"/>
    <x v="3"/>
    <x v="3"/>
    <x v="1"/>
    <x v="2"/>
    <x v="3"/>
    <x v="2"/>
    <x v="4"/>
    <x v="2"/>
    <x v="1"/>
    <x v="1"/>
    <x v="4"/>
    <x v="2"/>
    <x v="0"/>
    <x v="1"/>
    <x v="1"/>
    <x v="3"/>
    <x v="4"/>
    <x v="5"/>
    <x v="3"/>
    <x v="0"/>
    <x v="1"/>
    <x v="0"/>
    <x v="0"/>
    <x v="0"/>
    <x v="0"/>
    <x v="0"/>
    <x v="0"/>
    <x v="1"/>
    <x v="1"/>
    <x v="1"/>
    <x v="1"/>
    <x v="0"/>
    <x v="0"/>
    <x v="0"/>
    <x v="9"/>
    <x v="2"/>
    <x v="18"/>
    <x v="2"/>
    <x v="8"/>
    <x v="7"/>
    <x v="1"/>
    <x v="9"/>
    <x v="35"/>
    <x v="15"/>
    <x v="5"/>
  </r>
  <r>
    <x v="0"/>
    <x v="1"/>
    <x v="5"/>
    <n v="2"/>
    <x v="8"/>
    <x v="45"/>
    <x v="1"/>
    <x v="3"/>
    <x v="3"/>
    <x v="2"/>
    <x v="2"/>
    <x v="2"/>
    <x v="2"/>
    <x v="4"/>
    <x v="2"/>
    <x v="2"/>
    <x v="0"/>
    <x v="3"/>
    <x v="0"/>
    <x v="3"/>
    <x v="1"/>
    <x v="2"/>
    <x v="2"/>
    <x v="0"/>
    <x v="0"/>
    <x v="0"/>
    <x v="0"/>
    <x v="4"/>
    <x v="3"/>
    <x v="2"/>
    <x v="1"/>
    <x v="3"/>
    <x v="0"/>
    <x v="1"/>
    <x v="1"/>
    <x v="3"/>
    <x v="0"/>
    <x v="1"/>
    <x v="2"/>
    <x v="2"/>
    <x v="1"/>
    <x v="4"/>
    <x v="1"/>
    <x v="1"/>
    <x v="0"/>
    <x v="2"/>
    <x v="1"/>
    <x v="0"/>
    <x v="0"/>
    <x v="0"/>
    <x v="9"/>
    <x v="13"/>
    <x v="16"/>
    <x v="3"/>
    <x v="2"/>
    <x v="2"/>
    <x v="0"/>
    <x v="6"/>
    <x v="37"/>
    <x v="7"/>
    <x v="3"/>
  </r>
  <r>
    <x v="0"/>
    <x v="1"/>
    <x v="5"/>
    <n v="2"/>
    <x v="8"/>
    <x v="45"/>
    <x v="0"/>
    <x v="3"/>
    <x v="2"/>
    <x v="0"/>
    <x v="2"/>
    <x v="2"/>
    <x v="2"/>
    <x v="4"/>
    <x v="2"/>
    <x v="2"/>
    <x v="4"/>
    <x v="4"/>
    <x v="3"/>
    <x v="2"/>
    <x v="3"/>
    <x v="2"/>
    <x v="4"/>
    <x v="2"/>
    <x v="3"/>
    <x v="1"/>
    <x v="4"/>
    <x v="0"/>
    <x v="5"/>
    <x v="2"/>
    <x v="1"/>
    <x v="3"/>
    <x v="4"/>
    <x v="5"/>
    <x v="1"/>
    <x v="3"/>
    <x v="1"/>
    <x v="0"/>
    <x v="0"/>
    <x v="0"/>
    <x v="0"/>
    <x v="0"/>
    <x v="2"/>
    <x v="0"/>
    <x v="0"/>
    <x v="2"/>
    <x v="1"/>
    <x v="0"/>
    <x v="0"/>
    <x v="0"/>
    <x v="16"/>
    <x v="13"/>
    <x v="41"/>
    <x v="7"/>
    <x v="8"/>
    <x v="7"/>
    <x v="7"/>
    <x v="3"/>
    <x v="43"/>
    <x v="15"/>
    <x v="3"/>
  </r>
  <r>
    <x v="0"/>
    <x v="1"/>
    <x v="5"/>
    <n v="2"/>
    <x v="8"/>
    <x v="45"/>
    <x v="1"/>
    <x v="2"/>
    <x v="3"/>
    <x v="3"/>
    <x v="3"/>
    <x v="1"/>
    <x v="2"/>
    <x v="2"/>
    <x v="3"/>
    <x v="3"/>
    <x v="3"/>
    <x v="3"/>
    <x v="3"/>
    <x v="2"/>
    <x v="3"/>
    <x v="1"/>
    <x v="1"/>
    <x v="1"/>
    <x v="1"/>
    <x v="1"/>
    <x v="1"/>
    <x v="0"/>
    <x v="3"/>
    <x v="0"/>
    <x v="1"/>
    <x v="2"/>
    <x v="1"/>
    <x v="1"/>
    <x v="3"/>
    <x v="1"/>
    <x v="1"/>
    <x v="2"/>
    <x v="0"/>
    <x v="0"/>
    <x v="0"/>
    <x v="0"/>
    <x v="1"/>
    <x v="1"/>
    <x v="0"/>
    <x v="1"/>
    <x v="1"/>
    <x v="0"/>
    <x v="0"/>
    <x v="0"/>
    <x v="8"/>
    <x v="4"/>
    <x v="10"/>
    <x v="7"/>
    <x v="6"/>
    <x v="1"/>
    <x v="1"/>
    <x v="1"/>
    <x v="19"/>
    <x v="1"/>
    <x v="4"/>
  </r>
  <r>
    <x v="0"/>
    <x v="1"/>
    <x v="5"/>
    <n v="2"/>
    <x v="8"/>
    <x v="45"/>
    <x v="1"/>
    <x v="0"/>
    <x v="2"/>
    <x v="1"/>
    <x v="2"/>
    <x v="2"/>
    <x v="3"/>
    <x v="0"/>
    <x v="2"/>
    <x v="2"/>
    <x v="0"/>
    <x v="1"/>
    <x v="0"/>
    <x v="0"/>
    <x v="0"/>
    <x v="0"/>
    <x v="1"/>
    <x v="0"/>
    <x v="0"/>
    <x v="3"/>
    <x v="5"/>
    <x v="5"/>
    <x v="0"/>
    <x v="1"/>
    <x v="2"/>
    <x v="2"/>
    <x v="1"/>
    <x v="4"/>
    <x v="0"/>
    <x v="1"/>
    <x v="3"/>
    <x v="1"/>
    <x v="2"/>
    <x v="1"/>
    <x v="2"/>
    <x v="1"/>
    <x v="1"/>
    <x v="1"/>
    <x v="1"/>
    <x v="1"/>
    <x v="0"/>
    <x v="0"/>
    <x v="0"/>
    <x v="0"/>
    <x v="9"/>
    <x v="19"/>
    <x v="17"/>
    <x v="0"/>
    <x v="0"/>
    <x v="6"/>
    <x v="3"/>
    <x v="8"/>
    <x v="35"/>
    <x v="6"/>
    <x v="5"/>
  </r>
  <r>
    <x v="0"/>
    <x v="1"/>
    <x v="5"/>
    <n v="2"/>
    <x v="8"/>
    <x v="45"/>
    <x v="0"/>
    <x v="3"/>
    <x v="3"/>
    <x v="1"/>
    <x v="3"/>
    <x v="3"/>
    <x v="4"/>
    <x v="0"/>
    <x v="1"/>
    <x v="3"/>
    <x v="3"/>
    <x v="4"/>
    <x v="3"/>
    <x v="0"/>
    <x v="1"/>
    <x v="2"/>
    <x v="2"/>
    <x v="0"/>
    <x v="1"/>
    <x v="1"/>
    <x v="0"/>
    <x v="4"/>
    <x v="0"/>
    <x v="2"/>
    <x v="2"/>
    <x v="3"/>
    <x v="3"/>
    <x v="1"/>
    <x v="4"/>
    <x v="2"/>
    <x v="0"/>
    <x v="1"/>
    <x v="1"/>
    <x v="1"/>
    <x v="2"/>
    <x v="3"/>
    <x v="1"/>
    <x v="1"/>
    <x v="1"/>
    <x v="1"/>
    <x v="2"/>
    <x v="0"/>
    <x v="0"/>
    <x v="0"/>
    <x v="5"/>
    <x v="14"/>
    <x v="8"/>
    <x v="6"/>
    <x v="2"/>
    <x v="2"/>
    <x v="1"/>
    <x v="6"/>
    <x v="10"/>
    <x v="9"/>
    <x v="8"/>
  </r>
  <r>
    <x v="0"/>
    <x v="1"/>
    <x v="5"/>
    <n v="2"/>
    <x v="8"/>
    <x v="45"/>
    <x v="1"/>
    <x v="2"/>
    <x v="1"/>
    <x v="2"/>
    <x v="3"/>
    <x v="1"/>
    <x v="4"/>
    <x v="4"/>
    <x v="2"/>
    <x v="3"/>
    <x v="3"/>
    <x v="1"/>
    <x v="3"/>
    <x v="3"/>
    <x v="1"/>
    <x v="1"/>
    <x v="2"/>
    <x v="0"/>
    <x v="0"/>
    <x v="3"/>
    <x v="1"/>
    <x v="0"/>
    <x v="3"/>
    <x v="2"/>
    <x v="2"/>
    <x v="3"/>
    <x v="3"/>
    <x v="1"/>
    <x v="1"/>
    <x v="2"/>
    <x v="1"/>
    <x v="1"/>
    <x v="0"/>
    <x v="2"/>
    <x v="4"/>
    <x v="3"/>
    <x v="1"/>
    <x v="3"/>
    <x v="1"/>
    <x v="1"/>
    <x v="2"/>
    <x v="0"/>
    <x v="0"/>
    <x v="0"/>
    <x v="5"/>
    <x v="4"/>
    <x v="10"/>
    <x v="2"/>
    <x v="1"/>
    <x v="2"/>
    <x v="3"/>
    <x v="1"/>
    <x v="34"/>
    <x v="9"/>
    <x v="3"/>
  </r>
  <r>
    <x v="0"/>
    <x v="1"/>
    <x v="5"/>
    <n v="2"/>
    <x v="8"/>
    <x v="45"/>
    <x v="1"/>
    <x v="2"/>
    <x v="3"/>
    <x v="3"/>
    <x v="2"/>
    <x v="1"/>
    <x v="2"/>
    <x v="2"/>
    <x v="3"/>
    <x v="3"/>
    <x v="3"/>
    <x v="1"/>
    <x v="1"/>
    <x v="3"/>
    <x v="3"/>
    <x v="1"/>
    <x v="2"/>
    <x v="0"/>
    <x v="1"/>
    <x v="1"/>
    <x v="1"/>
    <x v="2"/>
    <x v="3"/>
    <x v="0"/>
    <x v="1"/>
    <x v="3"/>
    <x v="3"/>
    <x v="1"/>
    <x v="1"/>
    <x v="2"/>
    <x v="0"/>
    <x v="0"/>
    <x v="0"/>
    <x v="0"/>
    <x v="0"/>
    <x v="0"/>
    <x v="2"/>
    <x v="0"/>
    <x v="1"/>
    <x v="2"/>
    <x v="1"/>
    <x v="0"/>
    <x v="0"/>
    <x v="0"/>
    <x v="8"/>
    <x v="3"/>
    <x v="4"/>
    <x v="4"/>
    <x v="6"/>
    <x v="2"/>
    <x v="1"/>
    <x v="3"/>
    <x v="43"/>
    <x v="9"/>
    <x v="3"/>
  </r>
  <r>
    <x v="0"/>
    <x v="1"/>
    <x v="9"/>
    <n v="2"/>
    <x v="4"/>
    <x v="42"/>
    <x v="1"/>
    <x v="3"/>
    <x v="2"/>
    <x v="0"/>
    <x v="0"/>
    <x v="0"/>
    <x v="4"/>
    <x v="0"/>
    <x v="3"/>
    <x v="0"/>
    <x v="2"/>
    <x v="3"/>
    <x v="0"/>
    <x v="1"/>
    <x v="0"/>
    <x v="0"/>
    <x v="0"/>
    <x v="0"/>
    <x v="4"/>
    <x v="3"/>
    <x v="1"/>
    <x v="2"/>
    <x v="0"/>
    <x v="1"/>
    <x v="0"/>
    <x v="3"/>
    <x v="2"/>
    <x v="4"/>
    <x v="3"/>
    <x v="0"/>
    <x v="3"/>
    <x v="1"/>
    <x v="1"/>
    <x v="4"/>
    <x v="3"/>
    <x v="1"/>
    <x v="1"/>
    <x v="0"/>
    <x v="0"/>
    <x v="1"/>
    <x v="0"/>
    <x v="0"/>
    <x v="0"/>
    <x v="0"/>
    <x v="16"/>
    <x v="26"/>
    <x v="14"/>
    <x v="2"/>
    <x v="0"/>
    <x v="0"/>
    <x v="0"/>
    <x v="3"/>
    <x v="7"/>
    <x v="12"/>
    <x v="5"/>
  </r>
  <r>
    <x v="0"/>
    <x v="1"/>
    <x v="9"/>
    <n v="2"/>
    <x v="4"/>
    <x v="42"/>
    <x v="1"/>
    <x v="2"/>
    <x v="3"/>
    <x v="3"/>
    <x v="2"/>
    <x v="1"/>
    <x v="3"/>
    <x v="4"/>
    <x v="2"/>
    <x v="2"/>
    <x v="2"/>
    <x v="1"/>
    <x v="1"/>
    <x v="3"/>
    <x v="0"/>
    <x v="4"/>
    <x v="2"/>
    <x v="0"/>
    <x v="1"/>
    <x v="3"/>
    <x v="1"/>
    <x v="4"/>
    <x v="1"/>
    <x v="2"/>
    <x v="2"/>
    <x v="3"/>
    <x v="0"/>
    <x v="1"/>
    <x v="1"/>
    <x v="3"/>
    <x v="0"/>
    <x v="1"/>
    <x v="0"/>
    <x v="0"/>
    <x v="0"/>
    <x v="0"/>
    <x v="1"/>
    <x v="0"/>
    <x v="0"/>
    <x v="1"/>
    <x v="0"/>
    <x v="0"/>
    <x v="0"/>
    <x v="0"/>
    <x v="8"/>
    <x v="15"/>
    <x v="15"/>
    <x v="4"/>
    <x v="9"/>
    <x v="2"/>
    <x v="6"/>
    <x v="0"/>
    <x v="4"/>
    <x v="7"/>
    <x v="3"/>
  </r>
  <r>
    <x v="0"/>
    <x v="1"/>
    <x v="8"/>
    <n v="2"/>
    <x v="15"/>
    <x v="41"/>
    <x v="0"/>
    <x v="0"/>
    <x v="0"/>
    <x v="2"/>
    <x v="2"/>
    <x v="0"/>
    <x v="3"/>
    <x v="4"/>
    <x v="0"/>
    <x v="2"/>
    <x v="0"/>
    <x v="2"/>
    <x v="1"/>
    <x v="3"/>
    <x v="0"/>
    <x v="0"/>
    <x v="2"/>
    <x v="0"/>
    <x v="2"/>
    <x v="2"/>
    <x v="1"/>
    <x v="0"/>
    <x v="1"/>
    <x v="1"/>
    <x v="0"/>
    <x v="0"/>
    <x v="0"/>
    <x v="0"/>
    <x v="0"/>
    <x v="3"/>
    <x v="0"/>
    <x v="1"/>
    <x v="1"/>
    <x v="1"/>
    <x v="1"/>
    <x v="1"/>
    <x v="1"/>
    <x v="1"/>
    <x v="1"/>
    <x v="0"/>
    <x v="1"/>
    <x v="0"/>
    <x v="0"/>
    <x v="0"/>
    <x v="11"/>
    <x v="22"/>
    <x v="19"/>
    <x v="4"/>
    <x v="0"/>
    <x v="2"/>
    <x v="2"/>
    <x v="1"/>
    <x v="6"/>
    <x v="0"/>
    <x v="6"/>
  </r>
  <r>
    <x v="0"/>
    <x v="1"/>
    <x v="9"/>
    <n v="2"/>
    <x v="4"/>
    <x v="42"/>
    <x v="1"/>
    <x v="2"/>
    <x v="3"/>
    <x v="1"/>
    <x v="3"/>
    <x v="3"/>
    <x v="2"/>
    <x v="0"/>
    <x v="3"/>
    <x v="2"/>
    <x v="2"/>
    <x v="1"/>
    <x v="4"/>
    <x v="0"/>
    <x v="1"/>
    <x v="0"/>
    <x v="2"/>
    <x v="0"/>
    <x v="2"/>
    <x v="1"/>
    <x v="1"/>
    <x v="0"/>
    <x v="1"/>
    <x v="2"/>
    <x v="2"/>
    <x v="3"/>
    <x v="3"/>
    <x v="5"/>
    <x v="1"/>
    <x v="0"/>
    <x v="1"/>
    <x v="1"/>
    <x v="3"/>
    <x v="4"/>
    <x v="3"/>
    <x v="1"/>
    <x v="1"/>
    <x v="3"/>
    <x v="0"/>
    <x v="1"/>
    <x v="2"/>
    <x v="0"/>
    <x v="0"/>
    <x v="0"/>
    <x v="4"/>
    <x v="60"/>
    <x v="7"/>
    <x v="2"/>
    <x v="3"/>
    <x v="2"/>
    <x v="1"/>
    <x v="1"/>
    <x v="4"/>
    <x v="14"/>
    <x v="6"/>
  </r>
  <r>
    <x v="0"/>
    <x v="1"/>
    <x v="9"/>
    <n v="2"/>
    <x v="4"/>
    <x v="42"/>
    <x v="1"/>
    <x v="2"/>
    <x v="2"/>
    <x v="1"/>
    <x v="1"/>
    <x v="1"/>
    <x v="2"/>
    <x v="4"/>
    <x v="3"/>
    <x v="2"/>
    <x v="3"/>
    <x v="1"/>
    <x v="3"/>
    <x v="2"/>
    <x v="0"/>
    <x v="0"/>
    <x v="4"/>
    <x v="1"/>
    <x v="1"/>
    <x v="3"/>
    <x v="0"/>
    <x v="0"/>
    <x v="0"/>
    <x v="1"/>
    <x v="2"/>
    <x v="0"/>
    <x v="1"/>
    <x v="4"/>
    <x v="3"/>
    <x v="2"/>
    <x v="0"/>
    <x v="1"/>
    <x v="3"/>
    <x v="2"/>
    <x v="2"/>
    <x v="1"/>
    <x v="1"/>
    <x v="1"/>
    <x v="0"/>
    <x v="1"/>
    <x v="1"/>
    <x v="0"/>
    <x v="0"/>
    <x v="0"/>
    <x v="5"/>
    <x v="14"/>
    <x v="10"/>
    <x v="7"/>
    <x v="0"/>
    <x v="8"/>
    <x v="6"/>
    <x v="0"/>
    <x v="7"/>
    <x v="6"/>
    <x v="4"/>
  </r>
  <r>
    <x v="0"/>
    <x v="1"/>
    <x v="9"/>
    <n v="2"/>
    <x v="4"/>
    <x v="13"/>
    <x v="1"/>
    <x v="3"/>
    <x v="2"/>
    <x v="3"/>
    <x v="2"/>
    <x v="2"/>
    <x v="2"/>
    <x v="0"/>
    <x v="0"/>
    <x v="2"/>
    <x v="2"/>
    <x v="2"/>
    <x v="3"/>
    <x v="1"/>
    <x v="1"/>
    <x v="2"/>
    <x v="0"/>
    <x v="0"/>
    <x v="1"/>
    <x v="0"/>
    <x v="1"/>
    <x v="4"/>
    <x v="1"/>
    <x v="1"/>
    <x v="2"/>
    <x v="3"/>
    <x v="3"/>
    <x v="5"/>
    <x v="0"/>
    <x v="3"/>
    <x v="3"/>
    <x v="1"/>
    <x v="1"/>
    <x v="1"/>
    <x v="3"/>
    <x v="1"/>
    <x v="1"/>
    <x v="1"/>
    <x v="0"/>
    <x v="1"/>
    <x v="1"/>
    <x v="0"/>
    <x v="0"/>
    <x v="0"/>
    <x v="9"/>
    <x v="17"/>
    <x v="2"/>
    <x v="8"/>
    <x v="2"/>
    <x v="0"/>
    <x v="5"/>
    <x v="0"/>
    <x v="12"/>
    <x v="14"/>
    <x v="6"/>
  </r>
  <r>
    <x v="0"/>
    <x v="1"/>
    <x v="9"/>
    <n v="2"/>
    <x v="4"/>
    <x v="13"/>
    <x v="1"/>
    <x v="0"/>
    <x v="2"/>
    <x v="2"/>
    <x v="3"/>
    <x v="2"/>
    <x v="2"/>
    <x v="2"/>
    <x v="3"/>
    <x v="2"/>
    <x v="2"/>
    <x v="1"/>
    <x v="1"/>
    <x v="0"/>
    <x v="0"/>
    <x v="0"/>
    <x v="0"/>
    <x v="0"/>
    <x v="1"/>
    <x v="0"/>
    <x v="1"/>
    <x v="4"/>
    <x v="1"/>
    <x v="1"/>
    <x v="0"/>
    <x v="0"/>
    <x v="0"/>
    <x v="3"/>
    <x v="0"/>
    <x v="0"/>
    <x v="3"/>
    <x v="1"/>
    <x v="2"/>
    <x v="4"/>
    <x v="3"/>
    <x v="1"/>
    <x v="1"/>
    <x v="1"/>
    <x v="1"/>
    <x v="1"/>
    <x v="1"/>
    <x v="0"/>
    <x v="0"/>
    <x v="0"/>
    <x v="2"/>
    <x v="3"/>
    <x v="7"/>
    <x v="3"/>
    <x v="0"/>
    <x v="0"/>
    <x v="5"/>
    <x v="0"/>
    <x v="6"/>
    <x v="8"/>
    <x v="0"/>
  </r>
  <r>
    <x v="0"/>
    <x v="1"/>
    <x v="9"/>
    <n v="2"/>
    <x v="4"/>
    <x v="13"/>
    <x v="0"/>
    <x v="3"/>
    <x v="2"/>
    <x v="3"/>
    <x v="2"/>
    <x v="2"/>
    <x v="3"/>
    <x v="4"/>
    <x v="0"/>
    <x v="2"/>
    <x v="2"/>
    <x v="2"/>
    <x v="1"/>
    <x v="2"/>
    <x v="1"/>
    <x v="0"/>
    <x v="2"/>
    <x v="0"/>
    <x v="1"/>
    <x v="3"/>
    <x v="0"/>
    <x v="4"/>
    <x v="1"/>
    <x v="1"/>
    <x v="0"/>
    <x v="0"/>
    <x v="3"/>
    <x v="5"/>
    <x v="1"/>
    <x v="3"/>
    <x v="0"/>
    <x v="1"/>
    <x v="4"/>
    <x v="1"/>
    <x v="2"/>
    <x v="4"/>
    <x v="1"/>
    <x v="1"/>
    <x v="0"/>
    <x v="1"/>
    <x v="1"/>
    <x v="0"/>
    <x v="0"/>
    <x v="0"/>
    <x v="9"/>
    <x v="17"/>
    <x v="2"/>
    <x v="2"/>
    <x v="3"/>
    <x v="2"/>
    <x v="6"/>
    <x v="6"/>
    <x v="6"/>
    <x v="14"/>
    <x v="3"/>
  </r>
  <r>
    <x v="0"/>
    <x v="1"/>
    <x v="9"/>
    <n v="2"/>
    <x v="4"/>
    <x v="13"/>
    <x v="1"/>
    <x v="3"/>
    <x v="0"/>
    <x v="3"/>
    <x v="0"/>
    <x v="0"/>
    <x v="3"/>
    <x v="0"/>
    <x v="2"/>
    <x v="0"/>
    <x v="2"/>
    <x v="3"/>
    <x v="3"/>
    <x v="3"/>
    <x v="0"/>
    <x v="0"/>
    <x v="2"/>
    <x v="4"/>
    <x v="0"/>
    <x v="3"/>
    <x v="0"/>
    <x v="1"/>
    <x v="1"/>
    <x v="1"/>
    <x v="0"/>
    <x v="0"/>
    <x v="3"/>
    <x v="1"/>
    <x v="2"/>
    <x v="2"/>
    <x v="3"/>
    <x v="1"/>
    <x v="1"/>
    <x v="2"/>
    <x v="3"/>
    <x v="1"/>
    <x v="1"/>
    <x v="0"/>
    <x v="0"/>
    <x v="0"/>
    <x v="0"/>
    <x v="0"/>
    <x v="0"/>
    <x v="0"/>
    <x v="6"/>
    <x v="5"/>
    <x v="13"/>
    <x v="2"/>
    <x v="0"/>
    <x v="0"/>
    <x v="3"/>
    <x v="5"/>
    <x v="6"/>
    <x v="9"/>
    <x v="2"/>
  </r>
  <r>
    <x v="0"/>
    <x v="1"/>
    <x v="9"/>
    <n v="2"/>
    <x v="4"/>
    <x v="13"/>
    <x v="1"/>
    <x v="0"/>
    <x v="0"/>
    <x v="0"/>
    <x v="3"/>
    <x v="2"/>
    <x v="3"/>
    <x v="0"/>
    <x v="0"/>
    <x v="0"/>
    <x v="0"/>
    <x v="3"/>
    <x v="3"/>
    <x v="3"/>
    <x v="4"/>
    <x v="0"/>
    <x v="2"/>
    <x v="0"/>
    <x v="1"/>
    <x v="3"/>
    <x v="0"/>
    <x v="4"/>
    <x v="1"/>
    <x v="1"/>
    <x v="0"/>
    <x v="0"/>
    <x v="0"/>
    <x v="3"/>
    <x v="0"/>
    <x v="0"/>
    <x v="3"/>
    <x v="1"/>
    <x v="1"/>
    <x v="4"/>
    <x v="3"/>
    <x v="1"/>
    <x v="1"/>
    <x v="0"/>
    <x v="0"/>
    <x v="0"/>
    <x v="0"/>
    <x v="0"/>
    <x v="0"/>
    <x v="0"/>
    <x v="0"/>
    <x v="6"/>
    <x v="19"/>
    <x v="2"/>
    <x v="15"/>
    <x v="2"/>
    <x v="6"/>
    <x v="6"/>
    <x v="6"/>
    <x v="8"/>
    <x v="0"/>
  </r>
  <r>
    <x v="0"/>
    <x v="1"/>
    <x v="9"/>
    <n v="2"/>
    <x v="4"/>
    <x v="13"/>
    <x v="1"/>
    <x v="3"/>
    <x v="2"/>
    <x v="2"/>
    <x v="3"/>
    <x v="1"/>
    <x v="2"/>
    <x v="4"/>
    <x v="2"/>
    <x v="0"/>
    <x v="2"/>
    <x v="2"/>
    <x v="3"/>
    <x v="2"/>
    <x v="2"/>
    <x v="0"/>
    <x v="2"/>
    <x v="0"/>
    <x v="1"/>
    <x v="2"/>
    <x v="0"/>
    <x v="4"/>
    <x v="1"/>
    <x v="1"/>
    <x v="2"/>
    <x v="0"/>
    <x v="2"/>
    <x v="1"/>
    <x v="2"/>
    <x v="3"/>
    <x v="0"/>
    <x v="1"/>
    <x v="1"/>
    <x v="1"/>
    <x v="2"/>
    <x v="1"/>
    <x v="1"/>
    <x v="1"/>
    <x v="0"/>
    <x v="1"/>
    <x v="0"/>
    <x v="0"/>
    <x v="0"/>
    <x v="0"/>
    <x v="12"/>
    <x v="40"/>
    <x v="2"/>
    <x v="7"/>
    <x v="0"/>
    <x v="2"/>
    <x v="1"/>
    <x v="6"/>
    <x v="2"/>
    <x v="20"/>
    <x v="3"/>
  </r>
  <r>
    <x v="0"/>
    <x v="1"/>
    <x v="9"/>
    <n v="2"/>
    <x v="4"/>
    <x v="13"/>
    <x v="1"/>
    <x v="3"/>
    <x v="2"/>
    <x v="3"/>
    <x v="2"/>
    <x v="2"/>
    <x v="3"/>
    <x v="0"/>
    <x v="0"/>
    <x v="2"/>
    <x v="0"/>
    <x v="2"/>
    <x v="3"/>
    <x v="0"/>
    <x v="1"/>
    <x v="0"/>
    <x v="2"/>
    <x v="0"/>
    <x v="1"/>
    <x v="0"/>
    <x v="0"/>
    <x v="4"/>
    <x v="1"/>
    <x v="1"/>
    <x v="0"/>
    <x v="3"/>
    <x v="3"/>
    <x v="1"/>
    <x v="0"/>
    <x v="0"/>
    <x v="3"/>
    <x v="1"/>
    <x v="3"/>
    <x v="4"/>
    <x v="3"/>
    <x v="1"/>
    <x v="1"/>
    <x v="1"/>
    <x v="0"/>
    <x v="1"/>
    <x v="0"/>
    <x v="0"/>
    <x v="0"/>
    <x v="0"/>
    <x v="9"/>
    <x v="19"/>
    <x v="19"/>
    <x v="6"/>
    <x v="3"/>
    <x v="2"/>
    <x v="5"/>
    <x v="6"/>
    <x v="2"/>
    <x v="9"/>
    <x v="0"/>
  </r>
  <r>
    <x v="0"/>
    <x v="1"/>
    <x v="9"/>
    <n v="2"/>
    <x v="4"/>
    <x v="13"/>
    <x v="0"/>
    <x v="3"/>
    <x v="2"/>
    <x v="2"/>
    <x v="2"/>
    <x v="2"/>
    <x v="3"/>
    <x v="0"/>
    <x v="0"/>
    <x v="2"/>
    <x v="0"/>
    <x v="2"/>
    <x v="1"/>
    <x v="3"/>
    <x v="3"/>
    <x v="2"/>
    <x v="1"/>
    <x v="0"/>
    <x v="1"/>
    <x v="3"/>
    <x v="1"/>
    <x v="4"/>
    <x v="1"/>
    <x v="1"/>
    <x v="0"/>
    <x v="0"/>
    <x v="3"/>
    <x v="3"/>
    <x v="1"/>
    <x v="3"/>
    <x v="0"/>
    <x v="1"/>
    <x v="3"/>
    <x v="4"/>
    <x v="2"/>
    <x v="1"/>
    <x v="1"/>
    <x v="1"/>
    <x v="1"/>
    <x v="0"/>
    <x v="1"/>
    <x v="0"/>
    <x v="0"/>
    <x v="0"/>
    <x v="12"/>
    <x v="19"/>
    <x v="19"/>
    <x v="4"/>
    <x v="8"/>
    <x v="6"/>
    <x v="6"/>
    <x v="0"/>
    <x v="6"/>
    <x v="11"/>
    <x v="3"/>
  </r>
  <r>
    <x v="0"/>
    <x v="1"/>
    <x v="9"/>
    <n v="2"/>
    <x v="4"/>
    <x v="13"/>
    <x v="0"/>
    <x v="3"/>
    <x v="2"/>
    <x v="1"/>
    <x v="3"/>
    <x v="2"/>
    <x v="3"/>
    <x v="4"/>
    <x v="2"/>
    <x v="2"/>
    <x v="2"/>
    <x v="3"/>
    <x v="3"/>
    <x v="2"/>
    <x v="0"/>
    <x v="0"/>
    <x v="0"/>
    <x v="0"/>
    <x v="0"/>
    <x v="3"/>
    <x v="0"/>
    <x v="4"/>
    <x v="1"/>
    <x v="1"/>
    <x v="0"/>
    <x v="0"/>
    <x v="0"/>
    <x v="3"/>
    <x v="0"/>
    <x v="0"/>
    <x v="3"/>
    <x v="1"/>
    <x v="1"/>
    <x v="4"/>
    <x v="2"/>
    <x v="1"/>
    <x v="1"/>
    <x v="0"/>
    <x v="0"/>
    <x v="1"/>
    <x v="0"/>
    <x v="0"/>
    <x v="0"/>
    <x v="0"/>
    <x v="14"/>
    <x v="15"/>
    <x v="14"/>
    <x v="7"/>
    <x v="0"/>
    <x v="0"/>
    <x v="3"/>
    <x v="6"/>
    <x v="6"/>
    <x v="8"/>
    <x v="0"/>
  </r>
  <r>
    <x v="0"/>
    <x v="1"/>
    <x v="9"/>
    <n v="2"/>
    <x v="4"/>
    <x v="13"/>
    <x v="0"/>
    <x v="0"/>
    <x v="2"/>
    <x v="3"/>
    <x v="3"/>
    <x v="2"/>
    <x v="3"/>
    <x v="4"/>
    <x v="0"/>
    <x v="2"/>
    <x v="2"/>
    <x v="2"/>
    <x v="4"/>
    <x v="3"/>
    <x v="0"/>
    <x v="0"/>
    <x v="2"/>
    <x v="0"/>
    <x v="1"/>
    <x v="3"/>
    <x v="0"/>
    <x v="4"/>
    <x v="0"/>
    <x v="1"/>
    <x v="2"/>
    <x v="3"/>
    <x v="3"/>
    <x v="3"/>
    <x v="3"/>
    <x v="2"/>
    <x v="0"/>
    <x v="1"/>
    <x v="2"/>
    <x v="4"/>
    <x v="2"/>
    <x v="2"/>
    <x v="1"/>
    <x v="0"/>
    <x v="0"/>
    <x v="1"/>
    <x v="0"/>
    <x v="0"/>
    <x v="0"/>
    <x v="0"/>
    <x v="6"/>
    <x v="15"/>
    <x v="2"/>
    <x v="1"/>
    <x v="0"/>
    <x v="2"/>
    <x v="6"/>
    <x v="6"/>
    <x v="4"/>
    <x v="11"/>
    <x v="4"/>
  </r>
  <r>
    <x v="0"/>
    <x v="1"/>
    <x v="9"/>
    <n v="2"/>
    <x v="4"/>
    <x v="13"/>
    <x v="1"/>
    <x v="2"/>
    <x v="2"/>
    <x v="3"/>
    <x v="3"/>
    <x v="1"/>
    <x v="4"/>
    <x v="0"/>
    <x v="2"/>
    <x v="2"/>
    <x v="2"/>
    <x v="1"/>
    <x v="1"/>
    <x v="3"/>
    <x v="3"/>
    <x v="2"/>
    <x v="1"/>
    <x v="1"/>
    <x v="1"/>
    <x v="1"/>
    <x v="0"/>
    <x v="0"/>
    <x v="0"/>
    <x v="2"/>
    <x v="2"/>
    <x v="2"/>
    <x v="4"/>
    <x v="4"/>
    <x v="3"/>
    <x v="3"/>
    <x v="0"/>
    <x v="1"/>
    <x v="4"/>
    <x v="3"/>
    <x v="4"/>
    <x v="3"/>
    <x v="1"/>
    <x v="3"/>
    <x v="1"/>
    <x v="2"/>
    <x v="2"/>
    <x v="0"/>
    <x v="0"/>
    <x v="0"/>
    <x v="3"/>
    <x v="40"/>
    <x v="15"/>
    <x v="4"/>
    <x v="8"/>
    <x v="1"/>
    <x v="1"/>
    <x v="0"/>
    <x v="15"/>
    <x v="12"/>
    <x v="1"/>
  </r>
  <r>
    <x v="0"/>
    <x v="1"/>
    <x v="9"/>
    <n v="2"/>
    <x v="4"/>
    <x v="13"/>
    <x v="0"/>
    <x v="3"/>
    <x v="3"/>
    <x v="3"/>
    <x v="3"/>
    <x v="2"/>
    <x v="4"/>
    <x v="0"/>
    <x v="2"/>
    <x v="2"/>
    <x v="2"/>
    <x v="1"/>
    <x v="1"/>
    <x v="2"/>
    <x v="1"/>
    <x v="2"/>
    <x v="2"/>
    <x v="0"/>
    <x v="0"/>
    <x v="3"/>
    <x v="1"/>
    <x v="2"/>
    <x v="1"/>
    <x v="1"/>
    <x v="0"/>
    <x v="3"/>
    <x v="3"/>
    <x v="1"/>
    <x v="3"/>
    <x v="3"/>
    <x v="1"/>
    <x v="1"/>
    <x v="1"/>
    <x v="1"/>
    <x v="2"/>
    <x v="2"/>
    <x v="1"/>
    <x v="1"/>
    <x v="1"/>
    <x v="1"/>
    <x v="1"/>
    <x v="0"/>
    <x v="0"/>
    <x v="0"/>
    <x v="3"/>
    <x v="10"/>
    <x v="15"/>
    <x v="2"/>
    <x v="2"/>
    <x v="2"/>
    <x v="3"/>
    <x v="3"/>
    <x v="2"/>
    <x v="9"/>
    <x v="1"/>
  </r>
  <r>
    <x v="0"/>
    <x v="1"/>
    <x v="9"/>
    <n v="2"/>
    <x v="4"/>
    <x v="13"/>
    <x v="3"/>
    <x v="0"/>
    <x v="0"/>
    <x v="2"/>
    <x v="3"/>
    <x v="0"/>
    <x v="3"/>
    <x v="0"/>
    <x v="0"/>
    <x v="0"/>
    <x v="0"/>
    <x v="0"/>
    <x v="0"/>
    <x v="0"/>
    <x v="4"/>
    <x v="5"/>
    <x v="2"/>
    <x v="0"/>
    <x v="0"/>
    <x v="0"/>
    <x v="5"/>
    <x v="5"/>
    <x v="1"/>
    <x v="1"/>
    <x v="0"/>
    <x v="0"/>
    <x v="0"/>
    <x v="4"/>
    <x v="1"/>
    <x v="2"/>
    <x v="0"/>
    <x v="1"/>
    <x v="4"/>
    <x v="3"/>
    <x v="4"/>
    <x v="1"/>
    <x v="1"/>
    <x v="1"/>
    <x v="1"/>
    <x v="0"/>
    <x v="1"/>
    <x v="0"/>
    <x v="0"/>
    <x v="0"/>
    <x v="11"/>
    <x v="46"/>
    <x v="0"/>
    <x v="0"/>
    <x v="10"/>
    <x v="2"/>
    <x v="0"/>
    <x v="8"/>
    <x v="6"/>
    <x v="20"/>
    <x v="3"/>
  </r>
  <r>
    <x v="0"/>
    <x v="1"/>
    <x v="9"/>
    <n v="2"/>
    <x v="4"/>
    <x v="13"/>
    <x v="1"/>
    <x v="3"/>
    <x v="2"/>
    <x v="3"/>
    <x v="0"/>
    <x v="1"/>
    <x v="4"/>
    <x v="4"/>
    <x v="2"/>
    <x v="2"/>
    <x v="3"/>
    <x v="1"/>
    <x v="3"/>
    <x v="3"/>
    <x v="1"/>
    <x v="1"/>
    <x v="1"/>
    <x v="0"/>
    <x v="0"/>
    <x v="3"/>
    <x v="0"/>
    <x v="4"/>
    <x v="0"/>
    <x v="2"/>
    <x v="2"/>
    <x v="3"/>
    <x v="3"/>
    <x v="3"/>
    <x v="3"/>
    <x v="2"/>
    <x v="0"/>
    <x v="1"/>
    <x v="2"/>
    <x v="2"/>
    <x v="2"/>
    <x v="2"/>
    <x v="1"/>
    <x v="3"/>
    <x v="1"/>
    <x v="1"/>
    <x v="2"/>
    <x v="0"/>
    <x v="0"/>
    <x v="0"/>
    <x v="9"/>
    <x v="44"/>
    <x v="18"/>
    <x v="2"/>
    <x v="1"/>
    <x v="6"/>
    <x v="3"/>
    <x v="6"/>
    <x v="10"/>
    <x v="11"/>
    <x v="4"/>
  </r>
  <r>
    <x v="0"/>
    <x v="1"/>
    <x v="9"/>
    <n v="2"/>
    <x v="4"/>
    <x v="13"/>
    <x v="1"/>
    <x v="2"/>
    <x v="2"/>
    <x v="1"/>
    <x v="2"/>
    <x v="4"/>
    <x v="2"/>
    <x v="0"/>
    <x v="1"/>
    <x v="3"/>
    <x v="3"/>
    <x v="2"/>
    <x v="0"/>
    <x v="0"/>
    <x v="3"/>
    <x v="2"/>
    <x v="3"/>
    <x v="3"/>
    <x v="0"/>
    <x v="1"/>
    <x v="0"/>
    <x v="1"/>
    <x v="3"/>
    <x v="3"/>
    <x v="1"/>
    <x v="2"/>
    <x v="4"/>
    <x v="4"/>
    <x v="4"/>
    <x v="2"/>
    <x v="0"/>
    <x v="1"/>
    <x v="3"/>
    <x v="1"/>
    <x v="3"/>
    <x v="2"/>
    <x v="1"/>
    <x v="1"/>
    <x v="1"/>
    <x v="0"/>
    <x v="1"/>
    <x v="0"/>
    <x v="0"/>
    <x v="0"/>
    <x v="5"/>
    <x v="62"/>
    <x v="10"/>
    <x v="0"/>
    <x v="8"/>
    <x v="4"/>
    <x v="6"/>
    <x v="5"/>
    <x v="56"/>
    <x v="12"/>
    <x v="8"/>
  </r>
  <r>
    <x v="0"/>
    <x v="1"/>
    <x v="9"/>
    <n v="2"/>
    <x v="4"/>
    <x v="42"/>
    <x v="3"/>
    <x v="4"/>
    <x v="3"/>
    <x v="1"/>
    <x v="3"/>
    <x v="1"/>
    <x v="4"/>
    <x v="0"/>
    <x v="1"/>
    <x v="3"/>
    <x v="2"/>
    <x v="1"/>
    <x v="1"/>
    <x v="2"/>
    <x v="4"/>
    <x v="5"/>
    <x v="1"/>
    <x v="0"/>
    <x v="1"/>
    <x v="2"/>
    <x v="3"/>
    <x v="3"/>
    <x v="1"/>
    <x v="1"/>
    <x v="1"/>
    <x v="3"/>
    <x v="3"/>
    <x v="1"/>
    <x v="1"/>
    <x v="1"/>
    <x v="1"/>
    <x v="1"/>
    <x v="1"/>
    <x v="4"/>
    <x v="3"/>
    <x v="0"/>
    <x v="1"/>
    <x v="3"/>
    <x v="0"/>
    <x v="0"/>
    <x v="4"/>
    <x v="0"/>
    <x v="0"/>
    <x v="0"/>
    <x v="15"/>
    <x v="40"/>
    <x v="25"/>
    <x v="2"/>
    <x v="10"/>
    <x v="6"/>
    <x v="1"/>
    <x v="4"/>
    <x v="13"/>
    <x v="9"/>
    <x v="1"/>
  </r>
  <r>
    <x v="0"/>
    <x v="1"/>
    <x v="9"/>
    <n v="2"/>
    <x v="4"/>
    <x v="42"/>
    <x v="0"/>
    <x v="4"/>
    <x v="1"/>
    <x v="1"/>
    <x v="1"/>
    <x v="4"/>
    <x v="5"/>
    <x v="5"/>
    <x v="1"/>
    <x v="3"/>
    <x v="1"/>
    <x v="0"/>
    <x v="0"/>
    <x v="1"/>
    <x v="3"/>
    <x v="0"/>
    <x v="0"/>
    <x v="4"/>
    <x v="3"/>
    <x v="4"/>
    <x v="0"/>
    <x v="4"/>
    <x v="1"/>
    <x v="1"/>
    <x v="0"/>
    <x v="0"/>
    <x v="4"/>
    <x v="4"/>
    <x v="4"/>
    <x v="2"/>
    <x v="1"/>
    <x v="1"/>
    <x v="4"/>
    <x v="3"/>
    <x v="4"/>
    <x v="4"/>
    <x v="1"/>
    <x v="0"/>
    <x v="0"/>
    <x v="0"/>
    <x v="0"/>
    <x v="0"/>
    <x v="0"/>
    <x v="0"/>
    <x v="1"/>
    <x v="65"/>
    <x v="43"/>
    <x v="2"/>
    <x v="16"/>
    <x v="5"/>
    <x v="4"/>
    <x v="6"/>
    <x v="6"/>
    <x v="12"/>
    <x v="8"/>
  </r>
  <r>
    <x v="0"/>
    <x v="1"/>
    <x v="9"/>
    <n v="2"/>
    <x v="4"/>
    <x v="13"/>
    <x v="1"/>
    <x v="3"/>
    <x v="2"/>
    <x v="1"/>
    <x v="2"/>
    <x v="0"/>
    <x v="3"/>
    <x v="4"/>
    <x v="0"/>
    <x v="0"/>
    <x v="0"/>
    <x v="0"/>
    <x v="3"/>
    <x v="3"/>
    <x v="1"/>
    <x v="0"/>
    <x v="2"/>
    <x v="0"/>
    <x v="1"/>
    <x v="0"/>
    <x v="0"/>
    <x v="4"/>
    <x v="0"/>
    <x v="1"/>
    <x v="2"/>
    <x v="3"/>
    <x v="3"/>
    <x v="1"/>
    <x v="1"/>
    <x v="0"/>
    <x v="3"/>
    <x v="1"/>
    <x v="1"/>
    <x v="4"/>
    <x v="2"/>
    <x v="1"/>
    <x v="1"/>
    <x v="1"/>
    <x v="0"/>
    <x v="1"/>
    <x v="1"/>
    <x v="0"/>
    <x v="0"/>
    <x v="0"/>
    <x v="14"/>
    <x v="22"/>
    <x v="0"/>
    <x v="2"/>
    <x v="3"/>
    <x v="2"/>
    <x v="5"/>
    <x v="6"/>
    <x v="4"/>
    <x v="9"/>
    <x v="6"/>
  </r>
  <r>
    <x v="0"/>
    <x v="1"/>
    <x v="9"/>
    <n v="2"/>
    <x v="4"/>
    <x v="15"/>
    <x v="1"/>
    <x v="2"/>
    <x v="3"/>
    <x v="3"/>
    <x v="2"/>
    <x v="1"/>
    <x v="4"/>
    <x v="4"/>
    <x v="2"/>
    <x v="3"/>
    <x v="1"/>
    <x v="3"/>
    <x v="2"/>
    <x v="2"/>
    <x v="0"/>
    <x v="5"/>
    <x v="2"/>
    <x v="0"/>
    <x v="0"/>
    <x v="3"/>
    <x v="0"/>
    <x v="4"/>
    <x v="0"/>
    <x v="1"/>
    <x v="2"/>
    <x v="3"/>
    <x v="3"/>
    <x v="1"/>
    <x v="3"/>
    <x v="3"/>
    <x v="0"/>
    <x v="1"/>
    <x v="2"/>
    <x v="2"/>
    <x v="2"/>
    <x v="4"/>
    <x v="1"/>
    <x v="1"/>
    <x v="0"/>
    <x v="1"/>
    <x v="2"/>
    <x v="0"/>
    <x v="0"/>
    <x v="0"/>
    <x v="8"/>
    <x v="3"/>
    <x v="43"/>
    <x v="7"/>
    <x v="15"/>
    <x v="2"/>
    <x v="3"/>
    <x v="6"/>
    <x v="4"/>
    <x v="9"/>
    <x v="1"/>
  </r>
  <r>
    <x v="0"/>
    <x v="1"/>
    <x v="9"/>
    <n v="2"/>
    <x v="4"/>
    <x v="42"/>
    <x v="0"/>
    <x v="2"/>
    <x v="3"/>
    <x v="1"/>
    <x v="3"/>
    <x v="1"/>
    <x v="4"/>
    <x v="2"/>
    <x v="3"/>
    <x v="2"/>
    <x v="3"/>
    <x v="2"/>
    <x v="1"/>
    <x v="3"/>
    <x v="1"/>
    <x v="0"/>
    <x v="2"/>
    <x v="0"/>
    <x v="1"/>
    <x v="3"/>
    <x v="0"/>
    <x v="4"/>
    <x v="1"/>
    <x v="2"/>
    <x v="0"/>
    <x v="0"/>
    <x v="3"/>
    <x v="1"/>
    <x v="1"/>
    <x v="3"/>
    <x v="0"/>
    <x v="1"/>
    <x v="1"/>
    <x v="1"/>
    <x v="2"/>
    <x v="2"/>
    <x v="1"/>
    <x v="1"/>
    <x v="1"/>
    <x v="1"/>
    <x v="2"/>
    <x v="0"/>
    <x v="0"/>
    <x v="0"/>
    <x v="4"/>
    <x v="48"/>
    <x v="3"/>
    <x v="4"/>
    <x v="3"/>
    <x v="2"/>
    <x v="6"/>
    <x v="6"/>
    <x v="17"/>
    <x v="9"/>
    <x v="3"/>
  </r>
  <r>
    <x v="0"/>
    <x v="1"/>
    <x v="9"/>
    <n v="2"/>
    <x v="4"/>
    <x v="13"/>
    <x v="0"/>
    <x v="3"/>
    <x v="2"/>
    <x v="3"/>
    <x v="1"/>
    <x v="1"/>
    <x v="2"/>
    <x v="4"/>
    <x v="2"/>
    <x v="2"/>
    <x v="3"/>
    <x v="1"/>
    <x v="3"/>
    <x v="2"/>
    <x v="3"/>
    <x v="2"/>
    <x v="3"/>
    <x v="0"/>
    <x v="1"/>
    <x v="3"/>
    <x v="0"/>
    <x v="4"/>
    <x v="1"/>
    <x v="4"/>
    <x v="1"/>
    <x v="0"/>
    <x v="1"/>
    <x v="1"/>
    <x v="3"/>
    <x v="3"/>
    <x v="1"/>
    <x v="1"/>
    <x v="4"/>
    <x v="3"/>
    <x v="4"/>
    <x v="1"/>
    <x v="1"/>
    <x v="0"/>
    <x v="1"/>
    <x v="0"/>
    <x v="0"/>
    <x v="0"/>
    <x v="0"/>
    <x v="0"/>
    <x v="9"/>
    <x v="14"/>
    <x v="18"/>
    <x v="7"/>
    <x v="8"/>
    <x v="2"/>
    <x v="6"/>
    <x v="6"/>
    <x v="1"/>
    <x v="1"/>
    <x v="1"/>
  </r>
  <r>
    <x v="0"/>
    <x v="1"/>
    <x v="9"/>
    <n v="2"/>
    <x v="4"/>
    <x v="42"/>
    <x v="0"/>
    <x v="3"/>
    <x v="3"/>
    <x v="1"/>
    <x v="3"/>
    <x v="1"/>
    <x v="2"/>
    <x v="4"/>
    <x v="2"/>
    <x v="0"/>
    <x v="2"/>
    <x v="3"/>
    <x v="0"/>
    <x v="1"/>
    <x v="3"/>
    <x v="0"/>
    <x v="2"/>
    <x v="0"/>
    <x v="1"/>
    <x v="3"/>
    <x v="0"/>
    <x v="4"/>
    <x v="1"/>
    <x v="1"/>
    <x v="0"/>
    <x v="0"/>
    <x v="2"/>
    <x v="4"/>
    <x v="4"/>
    <x v="2"/>
    <x v="1"/>
    <x v="1"/>
    <x v="4"/>
    <x v="3"/>
    <x v="3"/>
    <x v="4"/>
    <x v="1"/>
    <x v="1"/>
    <x v="1"/>
    <x v="0"/>
    <x v="0"/>
    <x v="0"/>
    <x v="0"/>
    <x v="0"/>
    <x v="5"/>
    <x v="40"/>
    <x v="13"/>
    <x v="2"/>
    <x v="16"/>
    <x v="2"/>
    <x v="6"/>
    <x v="6"/>
    <x v="6"/>
    <x v="12"/>
    <x v="8"/>
  </r>
  <r>
    <x v="0"/>
    <x v="1"/>
    <x v="9"/>
    <n v="2"/>
    <x v="4"/>
    <x v="13"/>
    <x v="0"/>
    <x v="0"/>
    <x v="2"/>
    <x v="1"/>
    <x v="2"/>
    <x v="2"/>
    <x v="2"/>
    <x v="0"/>
    <x v="0"/>
    <x v="0"/>
    <x v="0"/>
    <x v="1"/>
    <x v="0"/>
    <x v="3"/>
    <x v="0"/>
    <x v="0"/>
    <x v="2"/>
    <x v="0"/>
    <x v="0"/>
    <x v="3"/>
    <x v="0"/>
    <x v="4"/>
    <x v="1"/>
    <x v="1"/>
    <x v="0"/>
    <x v="0"/>
    <x v="0"/>
    <x v="0"/>
    <x v="1"/>
    <x v="0"/>
    <x v="1"/>
    <x v="2"/>
    <x v="0"/>
    <x v="0"/>
    <x v="0"/>
    <x v="0"/>
    <x v="1"/>
    <x v="0"/>
    <x v="0"/>
    <x v="0"/>
    <x v="0"/>
    <x v="0"/>
    <x v="0"/>
    <x v="0"/>
    <x v="9"/>
    <x v="17"/>
    <x v="6"/>
    <x v="3"/>
    <x v="0"/>
    <x v="2"/>
    <x v="3"/>
    <x v="6"/>
    <x v="6"/>
    <x v="0"/>
    <x v="6"/>
  </r>
  <r>
    <x v="0"/>
    <x v="1"/>
    <x v="9"/>
    <n v="2"/>
    <x v="4"/>
    <x v="13"/>
    <x v="1"/>
    <x v="0"/>
    <x v="3"/>
    <x v="2"/>
    <x v="2"/>
    <x v="1"/>
    <x v="2"/>
    <x v="4"/>
    <x v="0"/>
    <x v="0"/>
    <x v="2"/>
    <x v="1"/>
    <x v="1"/>
    <x v="3"/>
    <x v="1"/>
    <x v="0"/>
    <x v="2"/>
    <x v="0"/>
    <x v="0"/>
    <x v="3"/>
    <x v="1"/>
    <x v="4"/>
    <x v="1"/>
    <x v="1"/>
    <x v="2"/>
    <x v="3"/>
    <x v="3"/>
    <x v="3"/>
    <x v="1"/>
    <x v="3"/>
    <x v="0"/>
    <x v="1"/>
    <x v="1"/>
    <x v="1"/>
    <x v="2"/>
    <x v="2"/>
    <x v="1"/>
    <x v="1"/>
    <x v="1"/>
    <x v="1"/>
    <x v="2"/>
    <x v="0"/>
    <x v="0"/>
    <x v="0"/>
    <x v="6"/>
    <x v="10"/>
    <x v="13"/>
    <x v="4"/>
    <x v="3"/>
    <x v="2"/>
    <x v="3"/>
    <x v="0"/>
    <x v="12"/>
    <x v="11"/>
    <x v="3"/>
  </r>
  <r>
    <x v="0"/>
    <x v="1"/>
    <x v="9"/>
    <n v="2"/>
    <x v="4"/>
    <x v="13"/>
    <x v="1"/>
    <x v="3"/>
    <x v="3"/>
    <x v="2"/>
    <x v="2"/>
    <x v="1"/>
    <x v="2"/>
    <x v="0"/>
    <x v="2"/>
    <x v="2"/>
    <x v="2"/>
    <x v="3"/>
    <x v="4"/>
    <x v="2"/>
    <x v="0"/>
    <x v="0"/>
    <x v="2"/>
    <x v="0"/>
    <x v="0"/>
    <x v="3"/>
    <x v="2"/>
    <x v="4"/>
    <x v="1"/>
    <x v="1"/>
    <x v="0"/>
    <x v="0"/>
    <x v="3"/>
    <x v="1"/>
    <x v="1"/>
    <x v="3"/>
    <x v="0"/>
    <x v="1"/>
    <x v="3"/>
    <x v="1"/>
    <x v="2"/>
    <x v="1"/>
    <x v="1"/>
    <x v="1"/>
    <x v="1"/>
    <x v="0"/>
    <x v="0"/>
    <x v="0"/>
    <x v="0"/>
    <x v="0"/>
    <x v="9"/>
    <x v="15"/>
    <x v="14"/>
    <x v="8"/>
    <x v="0"/>
    <x v="2"/>
    <x v="3"/>
    <x v="5"/>
    <x v="6"/>
    <x v="9"/>
    <x v="3"/>
  </r>
  <r>
    <x v="0"/>
    <x v="1"/>
    <x v="9"/>
    <n v="2"/>
    <x v="4"/>
    <x v="13"/>
    <x v="0"/>
    <x v="0"/>
    <x v="2"/>
    <x v="3"/>
    <x v="3"/>
    <x v="0"/>
    <x v="3"/>
    <x v="2"/>
    <x v="2"/>
    <x v="2"/>
    <x v="2"/>
    <x v="0"/>
    <x v="4"/>
    <x v="1"/>
    <x v="1"/>
    <x v="0"/>
    <x v="2"/>
    <x v="0"/>
    <x v="1"/>
    <x v="3"/>
    <x v="1"/>
    <x v="0"/>
    <x v="1"/>
    <x v="1"/>
    <x v="0"/>
    <x v="3"/>
    <x v="3"/>
    <x v="5"/>
    <x v="0"/>
    <x v="2"/>
    <x v="3"/>
    <x v="1"/>
    <x v="3"/>
    <x v="4"/>
    <x v="1"/>
    <x v="1"/>
    <x v="1"/>
    <x v="3"/>
    <x v="0"/>
    <x v="1"/>
    <x v="1"/>
    <x v="0"/>
    <x v="0"/>
    <x v="0"/>
    <x v="6"/>
    <x v="35"/>
    <x v="2"/>
    <x v="9"/>
    <x v="3"/>
    <x v="2"/>
    <x v="6"/>
    <x v="1"/>
    <x v="2"/>
    <x v="14"/>
    <x v="0"/>
  </r>
  <r>
    <x v="0"/>
    <x v="1"/>
    <x v="9"/>
    <n v="2"/>
    <x v="4"/>
    <x v="13"/>
    <x v="0"/>
    <x v="3"/>
    <x v="3"/>
    <x v="2"/>
    <x v="2"/>
    <x v="1"/>
    <x v="3"/>
    <x v="4"/>
    <x v="0"/>
    <x v="3"/>
    <x v="2"/>
    <x v="2"/>
    <x v="1"/>
    <x v="0"/>
    <x v="3"/>
    <x v="1"/>
    <x v="2"/>
    <x v="1"/>
    <x v="0"/>
    <x v="3"/>
    <x v="0"/>
    <x v="0"/>
    <x v="1"/>
    <x v="1"/>
    <x v="0"/>
    <x v="0"/>
    <x v="3"/>
    <x v="5"/>
    <x v="2"/>
    <x v="2"/>
    <x v="3"/>
    <x v="1"/>
    <x v="2"/>
    <x v="4"/>
    <x v="1"/>
    <x v="1"/>
    <x v="1"/>
    <x v="0"/>
    <x v="1"/>
    <x v="0"/>
    <x v="0"/>
    <x v="0"/>
    <x v="0"/>
    <x v="0"/>
    <x v="9"/>
    <x v="15"/>
    <x v="13"/>
    <x v="3"/>
    <x v="6"/>
    <x v="6"/>
    <x v="3"/>
    <x v="0"/>
    <x v="6"/>
    <x v="14"/>
    <x v="2"/>
  </r>
  <r>
    <x v="0"/>
    <x v="1"/>
    <x v="9"/>
    <n v="2"/>
    <x v="4"/>
    <x v="13"/>
    <x v="2"/>
    <x v="3"/>
    <x v="3"/>
    <x v="2"/>
    <x v="2"/>
    <x v="3"/>
    <x v="4"/>
    <x v="4"/>
    <x v="2"/>
    <x v="2"/>
    <x v="1"/>
    <x v="5"/>
    <x v="2"/>
    <x v="4"/>
    <x v="0"/>
    <x v="0"/>
    <x v="3"/>
    <x v="3"/>
    <x v="2"/>
    <x v="2"/>
    <x v="2"/>
    <x v="1"/>
    <x v="2"/>
    <x v="3"/>
    <x v="2"/>
    <x v="4"/>
    <x v="3"/>
    <x v="2"/>
    <x v="2"/>
    <x v="2"/>
    <x v="2"/>
    <x v="1"/>
    <x v="1"/>
    <x v="0"/>
    <x v="0"/>
    <x v="1"/>
    <x v="1"/>
    <x v="1"/>
    <x v="1"/>
    <x v="1"/>
    <x v="4"/>
    <x v="0"/>
    <x v="0"/>
    <x v="0"/>
    <x v="9"/>
    <x v="25"/>
    <x v="16"/>
    <x v="5"/>
    <x v="0"/>
    <x v="4"/>
    <x v="2"/>
    <x v="2"/>
    <x v="23"/>
    <x v="10"/>
    <x v="2"/>
  </r>
  <r>
    <x v="0"/>
    <x v="1"/>
    <x v="9"/>
    <n v="2"/>
    <x v="4"/>
    <x v="13"/>
    <x v="1"/>
    <x v="2"/>
    <x v="3"/>
    <x v="2"/>
    <x v="2"/>
    <x v="1"/>
    <x v="2"/>
    <x v="0"/>
    <x v="2"/>
    <x v="2"/>
    <x v="2"/>
    <x v="1"/>
    <x v="1"/>
    <x v="3"/>
    <x v="1"/>
    <x v="2"/>
    <x v="2"/>
    <x v="0"/>
    <x v="0"/>
    <x v="3"/>
    <x v="1"/>
    <x v="4"/>
    <x v="1"/>
    <x v="1"/>
    <x v="2"/>
    <x v="3"/>
    <x v="1"/>
    <x v="1"/>
    <x v="1"/>
    <x v="2"/>
    <x v="0"/>
    <x v="1"/>
    <x v="1"/>
    <x v="1"/>
    <x v="3"/>
    <x v="2"/>
    <x v="1"/>
    <x v="1"/>
    <x v="0"/>
    <x v="1"/>
    <x v="2"/>
    <x v="0"/>
    <x v="0"/>
    <x v="0"/>
    <x v="3"/>
    <x v="15"/>
    <x v="15"/>
    <x v="4"/>
    <x v="2"/>
    <x v="2"/>
    <x v="3"/>
    <x v="0"/>
    <x v="12"/>
    <x v="1"/>
    <x v="3"/>
  </r>
  <r>
    <x v="0"/>
    <x v="1"/>
    <x v="9"/>
    <n v="2"/>
    <x v="4"/>
    <x v="13"/>
    <x v="0"/>
    <x v="0"/>
    <x v="0"/>
    <x v="2"/>
    <x v="0"/>
    <x v="4"/>
    <x v="3"/>
    <x v="4"/>
    <x v="0"/>
    <x v="0"/>
    <x v="3"/>
    <x v="3"/>
    <x v="0"/>
    <x v="2"/>
    <x v="0"/>
    <x v="0"/>
    <x v="0"/>
    <x v="4"/>
    <x v="4"/>
    <x v="0"/>
    <x v="1"/>
    <x v="0"/>
    <x v="1"/>
    <x v="1"/>
    <x v="2"/>
    <x v="0"/>
    <x v="0"/>
    <x v="0"/>
    <x v="1"/>
    <x v="3"/>
    <x v="3"/>
    <x v="1"/>
    <x v="3"/>
    <x v="4"/>
    <x v="1"/>
    <x v="1"/>
    <x v="1"/>
    <x v="3"/>
    <x v="1"/>
    <x v="0"/>
    <x v="1"/>
    <x v="0"/>
    <x v="0"/>
    <x v="0"/>
    <x v="11"/>
    <x v="71"/>
    <x v="39"/>
    <x v="6"/>
    <x v="0"/>
    <x v="5"/>
    <x v="8"/>
    <x v="1"/>
    <x v="2"/>
    <x v="0"/>
    <x v="3"/>
  </r>
  <r>
    <x v="0"/>
    <x v="1"/>
    <x v="9"/>
    <n v="2"/>
    <x v="4"/>
    <x v="42"/>
    <x v="0"/>
    <x v="3"/>
    <x v="3"/>
    <x v="1"/>
    <x v="3"/>
    <x v="3"/>
    <x v="5"/>
    <x v="0"/>
    <x v="2"/>
    <x v="0"/>
    <x v="3"/>
    <x v="4"/>
    <x v="2"/>
    <x v="1"/>
    <x v="2"/>
    <x v="3"/>
    <x v="3"/>
    <x v="3"/>
    <x v="3"/>
    <x v="4"/>
    <x v="0"/>
    <x v="4"/>
    <x v="1"/>
    <x v="1"/>
    <x v="2"/>
    <x v="3"/>
    <x v="2"/>
    <x v="2"/>
    <x v="2"/>
    <x v="2"/>
    <x v="1"/>
    <x v="1"/>
    <x v="4"/>
    <x v="3"/>
    <x v="2"/>
    <x v="2"/>
    <x v="1"/>
    <x v="2"/>
    <x v="1"/>
    <x v="2"/>
    <x v="2"/>
    <x v="0"/>
    <x v="0"/>
    <x v="0"/>
    <x v="5"/>
    <x v="28"/>
    <x v="18"/>
    <x v="9"/>
    <x v="5"/>
    <x v="4"/>
    <x v="4"/>
    <x v="6"/>
    <x v="12"/>
    <x v="4"/>
    <x v="2"/>
  </r>
  <r>
    <x v="0"/>
    <x v="1"/>
    <x v="9"/>
    <n v="2"/>
    <x v="4"/>
    <x v="42"/>
    <x v="1"/>
    <x v="3"/>
    <x v="3"/>
    <x v="3"/>
    <x v="3"/>
    <x v="1"/>
    <x v="4"/>
    <x v="2"/>
    <x v="3"/>
    <x v="3"/>
    <x v="3"/>
    <x v="1"/>
    <x v="1"/>
    <x v="3"/>
    <x v="0"/>
    <x v="1"/>
    <x v="1"/>
    <x v="0"/>
    <x v="1"/>
    <x v="1"/>
    <x v="1"/>
    <x v="0"/>
    <x v="1"/>
    <x v="1"/>
    <x v="0"/>
    <x v="3"/>
    <x v="1"/>
    <x v="5"/>
    <x v="3"/>
    <x v="3"/>
    <x v="1"/>
    <x v="1"/>
    <x v="4"/>
    <x v="2"/>
    <x v="4"/>
    <x v="4"/>
    <x v="1"/>
    <x v="1"/>
    <x v="1"/>
    <x v="0"/>
    <x v="1"/>
    <x v="0"/>
    <x v="0"/>
    <x v="0"/>
    <x v="3"/>
    <x v="48"/>
    <x v="4"/>
    <x v="4"/>
    <x v="4"/>
    <x v="6"/>
    <x v="1"/>
    <x v="1"/>
    <x v="2"/>
    <x v="13"/>
    <x v="1"/>
  </r>
  <r>
    <x v="0"/>
    <x v="1"/>
    <x v="5"/>
    <n v="2"/>
    <x v="8"/>
    <x v="46"/>
    <x v="1"/>
    <x v="3"/>
    <x v="2"/>
    <x v="3"/>
    <x v="3"/>
    <x v="2"/>
    <x v="2"/>
    <x v="0"/>
    <x v="2"/>
    <x v="2"/>
    <x v="2"/>
    <x v="1"/>
    <x v="3"/>
    <x v="0"/>
    <x v="1"/>
    <x v="0"/>
    <x v="2"/>
    <x v="0"/>
    <x v="0"/>
    <x v="0"/>
    <x v="2"/>
    <x v="1"/>
    <x v="1"/>
    <x v="1"/>
    <x v="2"/>
    <x v="2"/>
    <x v="3"/>
    <x v="0"/>
    <x v="1"/>
    <x v="3"/>
    <x v="1"/>
    <x v="0"/>
    <x v="0"/>
    <x v="0"/>
    <x v="0"/>
    <x v="0"/>
    <x v="2"/>
    <x v="0"/>
    <x v="0"/>
    <x v="1"/>
    <x v="1"/>
    <x v="0"/>
    <x v="0"/>
    <x v="0"/>
    <x v="9"/>
    <x v="15"/>
    <x v="15"/>
    <x v="6"/>
    <x v="3"/>
    <x v="2"/>
    <x v="0"/>
    <x v="2"/>
    <x v="13"/>
    <x v="5"/>
    <x v="3"/>
  </r>
  <r>
    <x v="0"/>
    <x v="1"/>
    <x v="5"/>
    <n v="2"/>
    <x v="8"/>
    <x v="46"/>
    <x v="1"/>
    <x v="2"/>
    <x v="3"/>
    <x v="1"/>
    <x v="0"/>
    <x v="2"/>
    <x v="0"/>
    <x v="0"/>
    <x v="0"/>
    <x v="0"/>
    <x v="0"/>
    <x v="0"/>
    <x v="0"/>
    <x v="0"/>
    <x v="0"/>
    <x v="0"/>
    <x v="0"/>
    <x v="4"/>
    <x v="4"/>
    <x v="0"/>
    <x v="2"/>
    <x v="1"/>
    <x v="1"/>
    <x v="1"/>
    <x v="0"/>
    <x v="0"/>
    <x v="0"/>
    <x v="0"/>
    <x v="0"/>
    <x v="0"/>
    <x v="3"/>
    <x v="1"/>
    <x v="4"/>
    <x v="3"/>
    <x v="3"/>
    <x v="3"/>
    <x v="1"/>
    <x v="0"/>
    <x v="0"/>
    <x v="0"/>
    <x v="0"/>
    <x v="0"/>
    <x v="0"/>
    <x v="0"/>
    <x v="4"/>
    <x v="54"/>
    <x v="0"/>
    <x v="0"/>
    <x v="0"/>
    <x v="5"/>
    <x v="8"/>
    <x v="2"/>
    <x v="6"/>
    <x v="0"/>
    <x v="0"/>
  </r>
  <r>
    <x v="0"/>
    <x v="1"/>
    <x v="5"/>
    <n v="2"/>
    <x v="20"/>
    <x v="47"/>
    <x v="1"/>
    <x v="2"/>
    <x v="3"/>
    <x v="4"/>
    <x v="3"/>
    <x v="1"/>
    <x v="4"/>
    <x v="4"/>
    <x v="3"/>
    <x v="4"/>
    <x v="3"/>
    <x v="3"/>
    <x v="3"/>
    <x v="3"/>
    <x v="1"/>
    <x v="1"/>
    <x v="2"/>
    <x v="0"/>
    <x v="2"/>
    <x v="2"/>
    <x v="3"/>
    <x v="3"/>
    <x v="2"/>
    <x v="3"/>
    <x v="3"/>
    <x v="4"/>
    <x v="2"/>
    <x v="2"/>
    <x v="2"/>
    <x v="2"/>
    <x v="2"/>
    <x v="1"/>
    <x v="0"/>
    <x v="0"/>
    <x v="0"/>
    <x v="0"/>
    <x v="1"/>
    <x v="1"/>
    <x v="0"/>
    <x v="1"/>
    <x v="1"/>
    <x v="0"/>
    <x v="0"/>
    <x v="0"/>
    <x v="8"/>
    <x v="4"/>
    <x v="4"/>
    <x v="2"/>
    <x v="1"/>
    <x v="2"/>
    <x v="2"/>
    <x v="4"/>
    <x v="5"/>
    <x v="4"/>
    <x v="2"/>
  </r>
  <r>
    <x v="0"/>
    <x v="1"/>
    <x v="5"/>
    <n v="2"/>
    <x v="20"/>
    <x v="47"/>
    <x v="0"/>
    <x v="3"/>
    <x v="2"/>
    <x v="3"/>
    <x v="3"/>
    <x v="2"/>
    <x v="2"/>
    <x v="4"/>
    <x v="2"/>
    <x v="2"/>
    <x v="3"/>
    <x v="1"/>
    <x v="1"/>
    <x v="2"/>
    <x v="2"/>
    <x v="3"/>
    <x v="3"/>
    <x v="3"/>
    <x v="2"/>
    <x v="2"/>
    <x v="3"/>
    <x v="3"/>
    <x v="2"/>
    <x v="3"/>
    <x v="3"/>
    <x v="4"/>
    <x v="2"/>
    <x v="2"/>
    <x v="2"/>
    <x v="2"/>
    <x v="2"/>
    <x v="2"/>
    <x v="0"/>
    <x v="0"/>
    <x v="0"/>
    <x v="0"/>
    <x v="1"/>
    <x v="0"/>
    <x v="0"/>
    <x v="1"/>
    <x v="4"/>
    <x v="0"/>
    <x v="0"/>
    <x v="0"/>
    <x v="9"/>
    <x v="10"/>
    <x v="18"/>
    <x v="2"/>
    <x v="5"/>
    <x v="4"/>
    <x v="2"/>
    <x v="4"/>
    <x v="5"/>
    <x v="4"/>
    <x v="2"/>
  </r>
  <r>
    <x v="0"/>
    <x v="1"/>
    <x v="5"/>
    <n v="2"/>
    <x v="20"/>
    <x v="47"/>
    <x v="1"/>
    <x v="3"/>
    <x v="1"/>
    <x v="1"/>
    <x v="3"/>
    <x v="3"/>
    <x v="4"/>
    <x v="2"/>
    <x v="3"/>
    <x v="5"/>
    <x v="3"/>
    <x v="4"/>
    <x v="4"/>
    <x v="1"/>
    <x v="4"/>
    <x v="5"/>
    <x v="4"/>
    <x v="2"/>
    <x v="3"/>
    <x v="4"/>
    <x v="5"/>
    <x v="5"/>
    <x v="4"/>
    <x v="4"/>
    <x v="4"/>
    <x v="1"/>
    <x v="4"/>
    <x v="4"/>
    <x v="4"/>
    <x v="4"/>
    <x v="4"/>
    <x v="1"/>
    <x v="4"/>
    <x v="3"/>
    <x v="4"/>
    <x v="3"/>
    <x v="1"/>
    <x v="3"/>
    <x v="1"/>
    <x v="2"/>
    <x v="4"/>
    <x v="0"/>
    <x v="0"/>
    <x v="0"/>
    <x v="21"/>
    <x v="37"/>
    <x v="45"/>
    <x v="9"/>
    <x v="10"/>
    <x v="7"/>
    <x v="4"/>
    <x v="8"/>
    <x v="22"/>
    <x v="12"/>
    <x v="8"/>
  </r>
  <r>
    <x v="0"/>
    <x v="1"/>
    <x v="5"/>
    <n v="2"/>
    <x v="20"/>
    <x v="47"/>
    <x v="0"/>
    <x v="3"/>
    <x v="3"/>
    <x v="3"/>
    <x v="2"/>
    <x v="2"/>
    <x v="2"/>
    <x v="4"/>
    <x v="3"/>
    <x v="2"/>
    <x v="2"/>
    <x v="3"/>
    <x v="1"/>
    <x v="2"/>
    <x v="3"/>
    <x v="2"/>
    <x v="2"/>
    <x v="4"/>
    <x v="1"/>
    <x v="1"/>
    <x v="0"/>
    <x v="0"/>
    <x v="1"/>
    <x v="1"/>
    <x v="0"/>
    <x v="0"/>
    <x v="3"/>
    <x v="3"/>
    <x v="1"/>
    <x v="0"/>
    <x v="0"/>
    <x v="0"/>
    <x v="0"/>
    <x v="0"/>
    <x v="0"/>
    <x v="0"/>
    <x v="2"/>
    <x v="1"/>
    <x v="0"/>
    <x v="1"/>
    <x v="1"/>
    <x v="0"/>
    <x v="0"/>
    <x v="0"/>
    <x v="3"/>
    <x v="13"/>
    <x v="15"/>
    <x v="2"/>
    <x v="8"/>
    <x v="0"/>
    <x v="1"/>
    <x v="0"/>
    <x v="6"/>
    <x v="11"/>
    <x v="6"/>
  </r>
  <r>
    <x v="0"/>
    <x v="1"/>
    <x v="5"/>
    <n v="2"/>
    <x v="20"/>
    <x v="47"/>
    <x v="1"/>
    <x v="4"/>
    <x v="1"/>
    <x v="2"/>
    <x v="1"/>
    <x v="1"/>
    <x v="4"/>
    <x v="4"/>
    <x v="1"/>
    <x v="4"/>
    <x v="4"/>
    <x v="1"/>
    <x v="2"/>
    <x v="3"/>
    <x v="3"/>
    <x v="1"/>
    <x v="2"/>
    <x v="1"/>
    <x v="1"/>
    <x v="1"/>
    <x v="4"/>
    <x v="2"/>
    <x v="1"/>
    <x v="1"/>
    <x v="1"/>
    <x v="1"/>
    <x v="1"/>
    <x v="1"/>
    <x v="3"/>
    <x v="1"/>
    <x v="4"/>
    <x v="1"/>
    <x v="2"/>
    <x v="3"/>
    <x v="4"/>
    <x v="4"/>
    <x v="1"/>
    <x v="3"/>
    <x v="1"/>
    <x v="0"/>
    <x v="2"/>
    <x v="0"/>
    <x v="0"/>
    <x v="0"/>
    <x v="21"/>
    <x v="28"/>
    <x v="33"/>
    <x v="4"/>
    <x v="6"/>
    <x v="6"/>
    <x v="1"/>
    <x v="9"/>
    <x v="1"/>
    <x v="1"/>
    <x v="4"/>
  </r>
  <r>
    <x v="0"/>
    <x v="1"/>
    <x v="5"/>
    <n v="2"/>
    <x v="20"/>
    <x v="47"/>
    <x v="1"/>
    <x v="2"/>
    <x v="3"/>
    <x v="1"/>
    <x v="3"/>
    <x v="1"/>
    <x v="4"/>
    <x v="4"/>
    <x v="3"/>
    <x v="3"/>
    <x v="3"/>
    <x v="3"/>
    <x v="3"/>
    <x v="2"/>
    <x v="3"/>
    <x v="1"/>
    <x v="2"/>
    <x v="0"/>
    <x v="1"/>
    <x v="1"/>
    <x v="4"/>
    <x v="0"/>
    <x v="1"/>
    <x v="1"/>
    <x v="0"/>
    <x v="0"/>
    <x v="1"/>
    <x v="5"/>
    <x v="3"/>
    <x v="1"/>
    <x v="0"/>
    <x v="1"/>
    <x v="2"/>
    <x v="1"/>
    <x v="3"/>
    <x v="2"/>
    <x v="1"/>
    <x v="0"/>
    <x v="1"/>
    <x v="0"/>
    <x v="0"/>
    <x v="0"/>
    <x v="0"/>
    <x v="0"/>
    <x v="4"/>
    <x v="4"/>
    <x v="10"/>
    <x v="7"/>
    <x v="6"/>
    <x v="2"/>
    <x v="1"/>
    <x v="3"/>
    <x v="6"/>
    <x v="13"/>
    <x v="4"/>
  </r>
  <r>
    <x v="0"/>
    <x v="1"/>
    <x v="5"/>
    <n v="2"/>
    <x v="20"/>
    <x v="47"/>
    <x v="0"/>
    <x v="4"/>
    <x v="3"/>
    <x v="1"/>
    <x v="1"/>
    <x v="3"/>
    <x v="5"/>
    <x v="5"/>
    <x v="1"/>
    <x v="4"/>
    <x v="4"/>
    <x v="1"/>
    <x v="4"/>
    <x v="0"/>
    <x v="4"/>
    <x v="1"/>
    <x v="1"/>
    <x v="1"/>
    <x v="3"/>
    <x v="1"/>
    <x v="0"/>
    <x v="0"/>
    <x v="0"/>
    <x v="4"/>
    <x v="1"/>
    <x v="2"/>
    <x v="4"/>
    <x v="4"/>
    <x v="4"/>
    <x v="4"/>
    <x v="4"/>
    <x v="0"/>
    <x v="0"/>
    <x v="0"/>
    <x v="0"/>
    <x v="0"/>
    <x v="4"/>
    <x v="3"/>
    <x v="0"/>
    <x v="1"/>
    <x v="0"/>
    <x v="0"/>
    <x v="0"/>
    <x v="0"/>
    <x v="15"/>
    <x v="65"/>
    <x v="33"/>
    <x v="2"/>
    <x v="18"/>
    <x v="1"/>
    <x v="7"/>
    <x v="0"/>
    <x v="57"/>
    <x v="12"/>
    <x v="8"/>
  </r>
  <r>
    <x v="0"/>
    <x v="1"/>
    <x v="5"/>
    <n v="2"/>
    <x v="20"/>
    <x v="47"/>
    <x v="1"/>
    <x v="3"/>
    <x v="2"/>
    <x v="4"/>
    <x v="3"/>
    <x v="2"/>
    <x v="4"/>
    <x v="4"/>
    <x v="3"/>
    <x v="3"/>
    <x v="2"/>
    <x v="3"/>
    <x v="2"/>
    <x v="2"/>
    <x v="0"/>
    <x v="0"/>
    <x v="2"/>
    <x v="0"/>
    <x v="2"/>
    <x v="2"/>
    <x v="1"/>
    <x v="0"/>
    <x v="0"/>
    <x v="1"/>
    <x v="0"/>
    <x v="0"/>
    <x v="0"/>
    <x v="1"/>
    <x v="0"/>
    <x v="3"/>
    <x v="0"/>
    <x v="1"/>
    <x v="1"/>
    <x v="2"/>
    <x v="2"/>
    <x v="4"/>
    <x v="1"/>
    <x v="1"/>
    <x v="1"/>
    <x v="1"/>
    <x v="1"/>
    <x v="0"/>
    <x v="0"/>
    <x v="0"/>
    <x v="10"/>
    <x v="3"/>
    <x v="7"/>
    <x v="7"/>
    <x v="0"/>
    <x v="2"/>
    <x v="2"/>
    <x v="1"/>
    <x v="17"/>
    <x v="7"/>
    <x v="6"/>
  </r>
  <r>
    <x v="0"/>
    <x v="1"/>
    <x v="5"/>
    <n v="2"/>
    <x v="20"/>
    <x v="47"/>
    <x v="0"/>
    <x v="1"/>
    <x v="4"/>
    <x v="4"/>
    <x v="4"/>
    <x v="4"/>
    <x v="1"/>
    <x v="1"/>
    <x v="5"/>
    <x v="5"/>
    <x v="1"/>
    <x v="5"/>
    <x v="2"/>
    <x v="4"/>
    <x v="2"/>
    <x v="3"/>
    <x v="3"/>
    <x v="3"/>
    <x v="2"/>
    <x v="2"/>
    <x v="3"/>
    <x v="3"/>
    <x v="2"/>
    <x v="3"/>
    <x v="3"/>
    <x v="4"/>
    <x v="2"/>
    <x v="2"/>
    <x v="2"/>
    <x v="2"/>
    <x v="2"/>
    <x v="1"/>
    <x v="0"/>
    <x v="0"/>
    <x v="0"/>
    <x v="0"/>
    <x v="1"/>
    <x v="2"/>
    <x v="1"/>
    <x v="2"/>
    <x v="0"/>
    <x v="0"/>
    <x v="0"/>
    <x v="0"/>
    <x v="22"/>
    <x v="39"/>
    <x v="34"/>
    <x v="5"/>
    <x v="5"/>
    <x v="4"/>
    <x v="2"/>
    <x v="4"/>
    <x v="5"/>
    <x v="4"/>
    <x v="2"/>
  </r>
  <r>
    <x v="0"/>
    <x v="1"/>
    <x v="5"/>
    <n v="2"/>
    <x v="8"/>
    <x v="46"/>
    <x v="1"/>
    <x v="3"/>
    <x v="4"/>
    <x v="2"/>
    <x v="2"/>
    <x v="2"/>
    <x v="3"/>
    <x v="4"/>
    <x v="2"/>
    <x v="2"/>
    <x v="2"/>
    <x v="2"/>
    <x v="1"/>
    <x v="3"/>
    <x v="1"/>
    <x v="0"/>
    <x v="2"/>
    <x v="0"/>
    <x v="0"/>
    <x v="3"/>
    <x v="0"/>
    <x v="0"/>
    <x v="1"/>
    <x v="1"/>
    <x v="2"/>
    <x v="3"/>
    <x v="3"/>
    <x v="3"/>
    <x v="1"/>
    <x v="4"/>
    <x v="0"/>
    <x v="1"/>
    <x v="1"/>
    <x v="2"/>
    <x v="2"/>
    <x v="2"/>
    <x v="1"/>
    <x v="0"/>
    <x v="0"/>
    <x v="1"/>
    <x v="1"/>
    <x v="0"/>
    <x v="0"/>
    <x v="0"/>
    <x v="10"/>
    <x v="17"/>
    <x v="13"/>
    <x v="4"/>
    <x v="3"/>
    <x v="2"/>
    <x v="3"/>
    <x v="0"/>
    <x v="12"/>
    <x v="11"/>
    <x v="7"/>
  </r>
  <r>
    <x v="0"/>
    <x v="1"/>
    <x v="5"/>
    <n v="2"/>
    <x v="20"/>
    <x v="47"/>
    <x v="0"/>
    <x v="0"/>
    <x v="2"/>
    <x v="2"/>
    <x v="2"/>
    <x v="1"/>
    <x v="2"/>
    <x v="2"/>
    <x v="3"/>
    <x v="3"/>
    <x v="2"/>
    <x v="2"/>
    <x v="1"/>
    <x v="3"/>
    <x v="1"/>
    <x v="1"/>
    <x v="0"/>
    <x v="0"/>
    <x v="0"/>
    <x v="3"/>
    <x v="4"/>
    <x v="2"/>
    <x v="1"/>
    <x v="1"/>
    <x v="0"/>
    <x v="0"/>
    <x v="2"/>
    <x v="2"/>
    <x v="3"/>
    <x v="2"/>
    <x v="1"/>
    <x v="1"/>
    <x v="1"/>
    <x v="4"/>
    <x v="1"/>
    <x v="1"/>
    <x v="1"/>
    <x v="0"/>
    <x v="1"/>
    <x v="0"/>
    <x v="0"/>
    <x v="0"/>
    <x v="0"/>
    <x v="0"/>
    <x v="2"/>
    <x v="3"/>
    <x v="15"/>
    <x v="4"/>
    <x v="1"/>
    <x v="0"/>
    <x v="3"/>
    <x v="9"/>
    <x v="6"/>
    <x v="4"/>
    <x v="4"/>
  </r>
  <r>
    <x v="0"/>
    <x v="1"/>
    <x v="5"/>
    <n v="2"/>
    <x v="20"/>
    <x v="47"/>
    <x v="0"/>
    <x v="2"/>
    <x v="3"/>
    <x v="2"/>
    <x v="3"/>
    <x v="1"/>
    <x v="4"/>
    <x v="4"/>
    <x v="2"/>
    <x v="2"/>
    <x v="2"/>
    <x v="1"/>
    <x v="4"/>
    <x v="2"/>
    <x v="1"/>
    <x v="2"/>
    <x v="2"/>
    <x v="1"/>
    <x v="1"/>
    <x v="0"/>
    <x v="4"/>
    <x v="2"/>
    <x v="0"/>
    <x v="1"/>
    <x v="1"/>
    <x v="3"/>
    <x v="1"/>
    <x v="4"/>
    <x v="0"/>
    <x v="4"/>
    <x v="1"/>
    <x v="0"/>
    <x v="0"/>
    <x v="0"/>
    <x v="0"/>
    <x v="0"/>
    <x v="2"/>
    <x v="1"/>
    <x v="1"/>
    <x v="1"/>
    <x v="1"/>
    <x v="0"/>
    <x v="0"/>
    <x v="0"/>
    <x v="3"/>
    <x v="4"/>
    <x v="15"/>
    <x v="8"/>
    <x v="2"/>
    <x v="6"/>
    <x v="5"/>
    <x v="9"/>
    <x v="35"/>
    <x v="6"/>
    <x v="1"/>
  </r>
  <r>
    <x v="0"/>
    <x v="1"/>
    <x v="5"/>
    <n v="2"/>
    <x v="8"/>
    <x v="46"/>
    <x v="1"/>
    <x v="0"/>
    <x v="0"/>
    <x v="0"/>
    <x v="2"/>
    <x v="2"/>
    <x v="2"/>
    <x v="4"/>
    <x v="0"/>
    <x v="0"/>
    <x v="0"/>
    <x v="0"/>
    <x v="3"/>
    <x v="3"/>
    <x v="0"/>
    <x v="0"/>
    <x v="0"/>
    <x v="4"/>
    <x v="3"/>
    <x v="3"/>
    <x v="0"/>
    <x v="0"/>
    <x v="1"/>
    <x v="1"/>
    <x v="0"/>
    <x v="0"/>
    <x v="0"/>
    <x v="0"/>
    <x v="0"/>
    <x v="2"/>
    <x v="3"/>
    <x v="1"/>
    <x v="2"/>
    <x v="1"/>
    <x v="1"/>
    <x v="1"/>
    <x v="1"/>
    <x v="0"/>
    <x v="0"/>
    <x v="0"/>
    <x v="0"/>
    <x v="0"/>
    <x v="0"/>
    <x v="0"/>
    <x v="0"/>
    <x v="13"/>
    <x v="0"/>
    <x v="2"/>
    <x v="0"/>
    <x v="5"/>
    <x v="9"/>
    <x v="0"/>
    <x v="6"/>
    <x v="0"/>
    <x v="0"/>
  </r>
  <r>
    <x v="0"/>
    <x v="1"/>
    <x v="5"/>
    <n v="2"/>
    <x v="20"/>
    <x v="47"/>
    <x v="1"/>
    <x v="3"/>
    <x v="2"/>
    <x v="2"/>
    <x v="2"/>
    <x v="2"/>
    <x v="3"/>
    <x v="2"/>
    <x v="2"/>
    <x v="2"/>
    <x v="2"/>
    <x v="3"/>
    <x v="3"/>
    <x v="2"/>
    <x v="0"/>
    <x v="0"/>
    <x v="2"/>
    <x v="0"/>
    <x v="0"/>
    <x v="3"/>
    <x v="4"/>
    <x v="2"/>
    <x v="1"/>
    <x v="1"/>
    <x v="2"/>
    <x v="0"/>
    <x v="3"/>
    <x v="1"/>
    <x v="0"/>
    <x v="0"/>
    <x v="0"/>
    <x v="1"/>
    <x v="2"/>
    <x v="2"/>
    <x v="2"/>
    <x v="2"/>
    <x v="1"/>
    <x v="1"/>
    <x v="0"/>
    <x v="1"/>
    <x v="1"/>
    <x v="0"/>
    <x v="0"/>
    <x v="0"/>
    <x v="12"/>
    <x v="13"/>
    <x v="14"/>
    <x v="7"/>
    <x v="0"/>
    <x v="2"/>
    <x v="3"/>
    <x v="9"/>
    <x v="2"/>
    <x v="9"/>
    <x v="0"/>
  </r>
  <r>
    <x v="0"/>
    <x v="1"/>
    <x v="5"/>
    <n v="2"/>
    <x v="8"/>
    <x v="46"/>
    <x v="0"/>
    <x v="3"/>
    <x v="2"/>
    <x v="2"/>
    <x v="2"/>
    <x v="2"/>
    <x v="3"/>
    <x v="4"/>
    <x v="2"/>
    <x v="2"/>
    <x v="2"/>
    <x v="4"/>
    <x v="1"/>
    <x v="3"/>
    <x v="1"/>
    <x v="2"/>
    <x v="2"/>
    <x v="0"/>
    <x v="0"/>
    <x v="3"/>
    <x v="0"/>
    <x v="4"/>
    <x v="0"/>
    <x v="2"/>
    <x v="2"/>
    <x v="3"/>
    <x v="3"/>
    <x v="3"/>
    <x v="1"/>
    <x v="3"/>
    <x v="0"/>
    <x v="1"/>
    <x v="1"/>
    <x v="1"/>
    <x v="2"/>
    <x v="2"/>
    <x v="1"/>
    <x v="1"/>
    <x v="0"/>
    <x v="0"/>
    <x v="0"/>
    <x v="0"/>
    <x v="0"/>
    <x v="0"/>
    <x v="12"/>
    <x v="17"/>
    <x v="7"/>
    <x v="4"/>
    <x v="2"/>
    <x v="2"/>
    <x v="3"/>
    <x v="6"/>
    <x v="10"/>
    <x v="11"/>
    <x v="3"/>
  </r>
  <r>
    <x v="0"/>
    <x v="1"/>
    <x v="5"/>
    <n v="2"/>
    <x v="8"/>
    <x v="46"/>
    <x v="0"/>
    <x v="3"/>
    <x v="2"/>
    <x v="3"/>
    <x v="3"/>
    <x v="1"/>
    <x v="4"/>
    <x v="4"/>
    <x v="3"/>
    <x v="2"/>
    <x v="2"/>
    <x v="3"/>
    <x v="3"/>
    <x v="3"/>
    <x v="1"/>
    <x v="0"/>
    <x v="2"/>
    <x v="0"/>
    <x v="1"/>
    <x v="1"/>
    <x v="0"/>
    <x v="4"/>
    <x v="1"/>
    <x v="1"/>
    <x v="0"/>
    <x v="0"/>
    <x v="3"/>
    <x v="4"/>
    <x v="0"/>
    <x v="1"/>
    <x v="3"/>
    <x v="1"/>
    <x v="1"/>
    <x v="2"/>
    <x v="3"/>
    <x v="3"/>
    <x v="1"/>
    <x v="1"/>
    <x v="0"/>
    <x v="0"/>
    <x v="2"/>
    <x v="0"/>
    <x v="0"/>
    <x v="0"/>
    <x v="9"/>
    <x v="4"/>
    <x v="15"/>
    <x v="2"/>
    <x v="3"/>
    <x v="2"/>
    <x v="1"/>
    <x v="6"/>
    <x v="6"/>
    <x v="19"/>
    <x v="5"/>
  </r>
  <r>
    <x v="0"/>
    <x v="1"/>
    <x v="5"/>
    <n v="2"/>
    <x v="20"/>
    <x v="47"/>
    <x v="1"/>
    <x v="2"/>
    <x v="3"/>
    <x v="4"/>
    <x v="3"/>
    <x v="1"/>
    <x v="4"/>
    <x v="0"/>
    <x v="1"/>
    <x v="4"/>
    <x v="4"/>
    <x v="4"/>
    <x v="2"/>
    <x v="4"/>
    <x v="3"/>
    <x v="2"/>
    <x v="3"/>
    <x v="0"/>
    <x v="1"/>
    <x v="2"/>
    <x v="1"/>
    <x v="2"/>
    <x v="0"/>
    <x v="2"/>
    <x v="2"/>
    <x v="3"/>
    <x v="1"/>
    <x v="1"/>
    <x v="3"/>
    <x v="4"/>
    <x v="0"/>
    <x v="0"/>
    <x v="0"/>
    <x v="0"/>
    <x v="0"/>
    <x v="0"/>
    <x v="2"/>
    <x v="0"/>
    <x v="1"/>
    <x v="0"/>
    <x v="2"/>
    <x v="0"/>
    <x v="0"/>
    <x v="0"/>
    <x v="8"/>
    <x v="40"/>
    <x v="31"/>
    <x v="5"/>
    <x v="8"/>
    <x v="2"/>
    <x v="1"/>
    <x v="3"/>
    <x v="10"/>
    <x v="1"/>
    <x v="9"/>
  </r>
  <r>
    <x v="0"/>
    <x v="1"/>
    <x v="5"/>
    <n v="2"/>
    <x v="8"/>
    <x v="46"/>
    <x v="1"/>
    <x v="3"/>
    <x v="3"/>
    <x v="3"/>
    <x v="2"/>
    <x v="1"/>
    <x v="4"/>
    <x v="0"/>
    <x v="2"/>
    <x v="2"/>
    <x v="2"/>
    <x v="1"/>
    <x v="1"/>
    <x v="3"/>
    <x v="1"/>
    <x v="2"/>
    <x v="2"/>
    <x v="0"/>
    <x v="0"/>
    <x v="3"/>
    <x v="0"/>
    <x v="4"/>
    <x v="3"/>
    <x v="1"/>
    <x v="1"/>
    <x v="3"/>
    <x v="2"/>
    <x v="1"/>
    <x v="0"/>
    <x v="3"/>
    <x v="0"/>
    <x v="0"/>
    <x v="0"/>
    <x v="0"/>
    <x v="0"/>
    <x v="0"/>
    <x v="2"/>
    <x v="1"/>
    <x v="1"/>
    <x v="1"/>
    <x v="1"/>
    <x v="0"/>
    <x v="0"/>
    <x v="0"/>
    <x v="3"/>
    <x v="10"/>
    <x v="15"/>
    <x v="4"/>
    <x v="2"/>
    <x v="2"/>
    <x v="3"/>
    <x v="6"/>
    <x v="15"/>
    <x v="20"/>
    <x v="6"/>
  </r>
  <r>
    <x v="0"/>
    <x v="1"/>
    <x v="5"/>
    <n v="2"/>
    <x v="8"/>
    <x v="46"/>
    <x v="1"/>
    <x v="0"/>
    <x v="0"/>
    <x v="0"/>
    <x v="0"/>
    <x v="0"/>
    <x v="2"/>
    <x v="4"/>
    <x v="2"/>
    <x v="0"/>
    <x v="0"/>
    <x v="2"/>
    <x v="3"/>
    <x v="2"/>
    <x v="1"/>
    <x v="0"/>
    <x v="2"/>
    <x v="0"/>
    <x v="0"/>
    <x v="0"/>
    <x v="0"/>
    <x v="4"/>
    <x v="1"/>
    <x v="1"/>
    <x v="0"/>
    <x v="0"/>
    <x v="0"/>
    <x v="0"/>
    <x v="0"/>
    <x v="0"/>
    <x v="3"/>
    <x v="0"/>
    <x v="0"/>
    <x v="0"/>
    <x v="0"/>
    <x v="0"/>
    <x v="3"/>
    <x v="1"/>
    <x v="0"/>
    <x v="0"/>
    <x v="0"/>
    <x v="0"/>
    <x v="0"/>
    <x v="0"/>
    <x v="0"/>
    <x v="26"/>
    <x v="19"/>
    <x v="7"/>
    <x v="3"/>
    <x v="2"/>
    <x v="0"/>
    <x v="6"/>
    <x v="6"/>
    <x v="0"/>
    <x v="0"/>
  </r>
  <r>
    <x v="0"/>
    <x v="1"/>
    <x v="5"/>
    <n v="2"/>
    <x v="8"/>
    <x v="46"/>
    <x v="1"/>
    <x v="2"/>
    <x v="3"/>
    <x v="2"/>
    <x v="2"/>
    <x v="1"/>
    <x v="4"/>
    <x v="4"/>
    <x v="3"/>
    <x v="2"/>
    <x v="2"/>
    <x v="1"/>
    <x v="1"/>
    <x v="2"/>
    <x v="1"/>
    <x v="2"/>
    <x v="2"/>
    <x v="0"/>
    <x v="1"/>
    <x v="1"/>
    <x v="1"/>
    <x v="0"/>
    <x v="3"/>
    <x v="1"/>
    <x v="2"/>
    <x v="3"/>
    <x v="3"/>
    <x v="5"/>
    <x v="3"/>
    <x v="2"/>
    <x v="2"/>
    <x v="1"/>
    <x v="2"/>
    <x v="3"/>
    <x v="2"/>
    <x v="3"/>
    <x v="1"/>
    <x v="0"/>
    <x v="0"/>
    <x v="1"/>
    <x v="1"/>
    <x v="0"/>
    <x v="0"/>
    <x v="0"/>
    <x v="3"/>
    <x v="3"/>
    <x v="7"/>
    <x v="2"/>
    <x v="2"/>
    <x v="2"/>
    <x v="1"/>
    <x v="1"/>
    <x v="10"/>
    <x v="14"/>
    <x v="4"/>
  </r>
  <r>
    <x v="0"/>
    <x v="1"/>
    <x v="5"/>
    <n v="2"/>
    <x v="20"/>
    <x v="47"/>
    <x v="0"/>
    <x v="3"/>
    <x v="2"/>
    <x v="2"/>
    <x v="3"/>
    <x v="2"/>
    <x v="2"/>
    <x v="2"/>
    <x v="2"/>
    <x v="2"/>
    <x v="2"/>
    <x v="0"/>
    <x v="1"/>
    <x v="3"/>
    <x v="1"/>
    <x v="2"/>
    <x v="2"/>
    <x v="4"/>
    <x v="0"/>
    <x v="3"/>
    <x v="1"/>
    <x v="0"/>
    <x v="1"/>
    <x v="1"/>
    <x v="0"/>
    <x v="0"/>
    <x v="0"/>
    <x v="0"/>
    <x v="0"/>
    <x v="0"/>
    <x v="0"/>
    <x v="0"/>
    <x v="0"/>
    <x v="0"/>
    <x v="0"/>
    <x v="0"/>
    <x v="2"/>
    <x v="0"/>
    <x v="0"/>
    <x v="0"/>
    <x v="0"/>
    <x v="0"/>
    <x v="0"/>
    <x v="0"/>
    <x v="12"/>
    <x v="3"/>
    <x v="2"/>
    <x v="4"/>
    <x v="2"/>
    <x v="0"/>
    <x v="3"/>
    <x v="1"/>
    <x v="6"/>
    <x v="0"/>
    <x v="0"/>
  </r>
  <r>
    <x v="0"/>
    <x v="1"/>
    <x v="9"/>
    <n v="2"/>
    <x v="4"/>
    <x v="42"/>
    <x v="1"/>
    <x v="4"/>
    <x v="3"/>
    <x v="1"/>
    <x v="3"/>
    <x v="3"/>
    <x v="2"/>
    <x v="1"/>
    <x v="1"/>
    <x v="2"/>
    <x v="3"/>
    <x v="1"/>
    <x v="1"/>
    <x v="2"/>
    <x v="4"/>
    <x v="4"/>
    <x v="2"/>
    <x v="0"/>
    <x v="3"/>
    <x v="1"/>
    <x v="1"/>
    <x v="0"/>
    <x v="0"/>
    <x v="2"/>
    <x v="2"/>
    <x v="0"/>
    <x v="4"/>
    <x v="5"/>
    <x v="3"/>
    <x v="3"/>
    <x v="1"/>
    <x v="1"/>
    <x v="4"/>
    <x v="3"/>
    <x v="3"/>
    <x v="1"/>
    <x v="1"/>
    <x v="1"/>
    <x v="1"/>
    <x v="1"/>
    <x v="2"/>
    <x v="0"/>
    <x v="0"/>
    <x v="0"/>
    <x v="15"/>
    <x v="45"/>
    <x v="4"/>
    <x v="2"/>
    <x v="19"/>
    <x v="2"/>
    <x v="7"/>
    <x v="1"/>
    <x v="18"/>
    <x v="15"/>
    <x v="1"/>
  </r>
  <r>
    <x v="0"/>
    <x v="1"/>
    <x v="5"/>
    <n v="2"/>
    <x v="8"/>
    <x v="46"/>
    <x v="1"/>
    <x v="2"/>
    <x v="3"/>
    <x v="2"/>
    <x v="3"/>
    <x v="2"/>
    <x v="3"/>
    <x v="4"/>
    <x v="2"/>
    <x v="2"/>
    <x v="2"/>
    <x v="3"/>
    <x v="1"/>
    <x v="3"/>
    <x v="0"/>
    <x v="3"/>
    <x v="2"/>
    <x v="1"/>
    <x v="0"/>
    <x v="3"/>
    <x v="1"/>
    <x v="2"/>
    <x v="3"/>
    <x v="3"/>
    <x v="4"/>
    <x v="2"/>
    <x v="3"/>
    <x v="5"/>
    <x v="0"/>
    <x v="3"/>
    <x v="1"/>
    <x v="1"/>
    <x v="1"/>
    <x v="4"/>
    <x v="2"/>
    <x v="4"/>
    <x v="1"/>
    <x v="1"/>
    <x v="0"/>
    <x v="2"/>
    <x v="1"/>
    <x v="0"/>
    <x v="0"/>
    <x v="0"/>
    <x v="3"/>
    <x v="15"/>
    <x v="14"/>
    <x v="4"/>
    <x v="0"/>
    <x v="6"/>
    <x v="3"/>
    <x v="3"/>
    <x v="58"/>
    <x v="14"/>
    <x v="6"/>
  </r>
  <r>
    <x v="0"/>
    <x v="1"/>
    <x v="5"/>
    <n v="2"/>
    <x v="8"/>
    <x v="46"/>
    <x v="0"/>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5"/>
    <n v="2"/>
    <x v="20"/>
    <x v="47"/>
    <x v="0"/>
    <x v="2"/>
    <x v="2"/>
    <x v="0"/>
    <x v="3"/>
    <x v="2"/>
    <x v="5"/>
    <x v="0"/>
    <x v="0"/>
    <x v="2"/>
    <x v="0"/>
    <x v="1"/>
    <x v="4"/>
    <x v="2"/>
    <x v="1"/>
    <x v="1"/>
    <x v="3"/>
    <x v="3"/>
    <x v="2"/>
    <x v="2"/>
    <x v="3"/>
    <x v="3"/>
    <x v="2"/>
    <x v="3"/>
    <x v="3"/>
    <x v="4"/>
    <x v="2"/>
    <x v="2"/>
    <x v="2"/>
    <x v="2"/>
    <x v="2"/>
    <x v="2"/>
    <x v="0"/>
    <x v="0"/>
    <x v="0"/>
    <x v="0"/>
    <x v="1"/>
    <x v="4"/>
    <x v="2"/>
    <x v="3"/>
    <x v="4"/>
    <x v="0"/>
    <x v="0"/>
    <x v="0"/>
    <x v="6"/>
    <x v="3"/>
    <x v="16"/>
    <x v="8"/>
    <x v="1"/>
    <x v="4"/>
    <x v="2"/>
    <x v="4"/>
    <x v="5"/>
    <x v="4"/>
    <x v="2"/>
  </r>
  <r>
    <x v="0"/>
    <x v="1"/>
    <x v="5"/>
    <n v="2"/>
    <x v="8"/>
    <x v="46"/>
    <x v="1"/>
    <x v="3"/>
    <x v="3"/>
    <x v="2"/>
    <x v="1"/>
    <x v="1"/>
    <x v="4"/>
    <x v="4"/>
    <x v="2"/>
    <x v="2"/>
    <x v="2"/>
    <x v="2"/>
    <x v="3"/>
    <x v="2"/>
    <x v="1"/>
    <x v="1"/>
    <x v="2"/>
    <x v="0"/>
    <x v="1"/>
    <x v="1"/>
    <x v="0"/>
    <x v="4"/>
    <x v="0"/>
    <x v="1"/>
    <x v="0"/>
    <x v="3"/>
    <x v="1"/>
    <x v="5"/>
    <x v="3"/>
    <x v="2"/>
    <x v="0"/>
    <x v="1"/>
    <x v="2"/>
    <x v="2"/>
    <x v="2"/>
    <x v="2"/>
    <x v="1"/>
    <x v="1"/>
    <x v="1"/>
    <x v="1"/>
    <x v="1"/>
    <x v="0"/>
    <x v="0"/>
    <x v="0"/>
    <x v="9"/>
    <x v="28"/>
    <x v="13"/>
    <x v="7"/>
    <x v="1"/>
    <x v="2"/>
    <x v="1"/>
    <x v="6"/>
    <x v="7"/>
    <x v="13"/>
    <x v="4"/>
  </r>
  <r>
    <x v="0"/>
    <x v="1"/>
    <x v="5"/>
    <n v="2"/>
    <x v="8"/>
    <x v="46"/>
    <x v="1"/>
    <x v="0"/>
    <x v="0"/>
    <x v="2"/>
    <x v="0"/>
    <x v="0"/>
    <x v="3"/>
    <x v="0"/>
    <x v="0"/>
    <x v="0"/>
    <x v="0"/>
    <x v="2"/>
    <x v="0"/>
    <x v="4"/>
    <x v="0"/>
    <x v="2"/>
    <x v="2"/>
    <x v="4"/>
    <x v="4"/>
    <x v="0"/>
    <x v="2"/>
    <x v="1"/>
    <x v="1"/>
    <x v="2"/>
    <x v="0"/>
    <x v="2"/>
    <x v="0"/>
    <x v="0"/>
    <x v="0"/>
    <x v="0"/>
    <x v="3"/>
    <x v="1"/>
    <x v="1"/>
    <x v="2"/>
    <x v="3"/>
    <x v="4"/>
    <x v="1"/>
    <x v="1"/>
    <x v="1"/>
    <x v="1"/>
    <x v="0"/>
    <x v="0"/>
    <x v="0"/>
    <x v="0"/>
    <x v="11"/>
    <x v="5"/>
    <x v="20"/>
    <x v="0"/>
    <x v="11"/>
    <x v="0"/>
    <x v="8"/>
    <x v="2"/>
    <x v="53"/>
    <x v="0"/>
    <x v="0"/>
  </r>
  <r>
    <x v="0"/>
    <x v="1"/>
    <x v="5"/>
    <n v="2"/>
    <x v="8"/>
    <x v="46"/>
    <x v="1"/>
    <x v="3"/>
    <x v="2"/>
    <x v="1"/>
    <x v="3"/>
    <x v="2"/>
    <x v="2"/>
    <x v="2"/>
    <x v="3"/>
    <x v="3"/>
    <x v="2"/>
    <x v="3"/>
    <x v="3"/>
    <x v="2"/>
    <x v="3"/>
    <x v="1"/>
    <x v="1"/>
    <x v="0"/>
    <x v="1"/>
    <x v="1"/>
    <x v="2"/>
    <x v="4"/>
    <x v="1"/>
    <x v="1"/>
    <x v="2"/>
    <x v="3"/>
    <x v="1"/>
    <x v="1"/>
    <x v="1"/>
    <x v="1"/>
    <x v="0"/>
    <x v="1"/>
    <x v="1"/>
    <x v="2"/>
    <x v="4"/>
    <x v="3"/>
    <x v="1"/>
    <x v="1"/>
    <x v="0"/>
    <x v="1"/>
    <x v="1"/>
    <x v="0"/>
    <x v="0"/>
    <x v="0"/>
    <x v="14"/>
    <x v="3"/>
    <x v="7"/>
    <x v="7"/>
    <x v="6"/>
    <x v="6"/>
    <x v="1"/>
    <x v="5"/>
    <x v="12"/>
    <x v="1"/>
    <x v="1"/>
  </r>
  <r>
    <x v="0"/>
    <x v="1"/>
    <x v="5"/>
    <n v="2"/>
    <x v="8"/>
    <x v="46"/>
    <x v="0"/>
    <x v="3"/>
    <x v="2"/>
    <x v="1"/>
    <x v="3"/>
    <x v="0"/>
    <x v="4"/>
    <x v="4"/>
    <x v="2"/>
    <x v="2"/>
    <x v="0"/>
    <x v="2"/>
    <x v="3"/>
    <x v="2"/>
    <x v="0"/>
    <x v="0"/>
    <x v="3"/>
    <x v="0"/>
    <x v="1"/>
    <x v="2"/>
    <x v="0"/>
    <x v="4"/>
    <x v="3"/>
    <x v="2"/>
    <x v="0"/>
    <x v="0"/>
    <x v="1"/>
    <x v="5"/>
    <x v="0"/>
    <x v="2"/>
    <x v="1"/>
    <x v="1"/>
    <x v="4"/>
    <x v="1"/>
    <x v="0"/>
    <x v="0"/>
    <x v="1"/>
    <x v="0"/>
    <x v="1"/>
    <x v="0"/>
    <x v="1"/>
    <x v="0"/>
    <x v="0"/>
    <x v="0"/>
    <x v="14"/>
    <x v="44"/>
    <x v="6"/>
    <x v="7"/>
    <x v="0"/>
    <x v="2"/>
    <x v="1"/>
    <x v="6"/>
    <x v="0"/>
    <x v="13"/>
    <x v="0"/>
  </r>
  <r>
    <x v="0"/>
    <x v="1"/>
    <x v="5"/>
    <n v="2"/>
    <x v="8"/>
    <x v="46"/>
    <x v="0"/>
    <x v="3"/>
    <x v="3"/>
    <x v="2"/>
    <x v="1"/>
    <x v="1"/>
    <x v="2"/>
    <x v="3"/>
    <x v="3"/>
    <x v="2"/>
    <x v="2"/>
    <x v="2"/>
    <x v="4"/>
    <x v="1"/>
    <x v="1"/>
    <x v="1"/>
    <x v="1"/>
    <x v="1"/>
    <x v="3"/>
    <x v="4"/>
    <x v="1"/>
    <x v="0"/>
    <x v="0"/>
    <x v="2"/>
    <x v="4"/>
    <x v="2"/>
    <x v="1"/>
    <x v="2"/>
    <x v="3"/>
    <x v="3"/>
    <x v="4"/>
    <x v="1"/>
    <x v="2"/>
    <x v="1"/>
    <x v="2"/>
    <x v="4"/>
    <x v="1"/>
    <x v="1"/>
    <x v="0"/>
    <x v="0"/>
    <x v="1"/>
    <x v="0"/>
    <x v="0"/>
    <x v="0"/>
    <x v="9"/>
    <x v="37"/>
    <x v="14"/>
    <x v="9"/>
    <x v="1"/>
    <x v="1"/>
    <x v="4"/>
    <x v="1"/>
    <x v="30"/>
    <x v="2"/>
    <x v="1"/>
  </r>
  <r>
    <x v="0"/>
    <x v="1"/>
    <x v="5"/>
    <n v="2"/>
    <x v="8"/>
    <x v="46"/>
    <x v="0"/>
    <x v="0"/>
    <x v="2"/>
    <x v="2"/>
    <x v="3"/>
    <x v="1"/>
    <x v="2"/>
    <x v="4"/>
    <x v="1"/>
    <x v="3"/>
    <x v="2"/>
    <x v="2"/>
    <x v="1"/>
    <x v="3"/>
    <x v="1"/>
    <x v="0"/>
    <x v="3"/>
    <x v="0"/>
    <x v="1"/>
    <x v="4"/>
    <x v="2"/>
    <x v="4"/>
    <x v="1"/>
    <x v="1"/>
    <x v="0"/>
    <x v="0"/>
    <x v="2"/>
    <x v="2"/>
    <x v="0"/>
    <x v="0"/>
    <x v="3"/>
    <x v="1"/>
    <x v="2"/>
    <x v="4"/>
    <x v="3"/>
    <x v="2"/>
    <x v="1"/>
    <x v="0"/>
    <x v="0"/>
    <x v="0"/>
    <x v="0"/>
    <x v="0"/>
    <x v="0"/>
    <x v="0"/>
    <x v="2"/>
    <x v="40"/>
    <x v="7"/>
    <x v="4"/>
    <x v="3"/>
    <x v="2"/>
    <x v="7"/>
    <x v="5"/>
    <x v="6"/>
    <x v="4"/>
    <x v="0"/>
  </r>
  <r>
    <x v="0"/>
    <x v="1"/>
    <x v="5"/>
    <n v="2"/>
    <x v="8"/>
    <x v="46"/>
    <x v="0"/>
    <x v="0"/>
    <x v="0"/>
    <x v="3"/>
    <x v="2"/>
    <x v="2"/>
    <x v="3"/>
    <x v="4"/>
    <x v="0"/>
    <x v="2"/>
    <x v="2"/>
    <x v="2"/>
    <x v="3"/>
    <x v="0"/>
    <x v="0"/>
    <x v="2"/>
    <x v="1"/>
    <x v="0"/>
    <x v="1"/>
    <x v="1"/>
    <x v="2"/>
    <x v="1"/>
    <x v="1"/>
    <x v="1"/>
    <x v="0"/>
    <x v="0"/>
    <x v="3"/>
    <x v="5"/>
    <x v="1"/>
    <x v="3"/>
    <x v="3"/>
    <x v="1"/>
    <x v="4"/>
    <x v="1"/>
    <x v="4"/>
    <x v="2"/>
    <x v="1"/>
    <x v="0"/>
    <x v="0"/>
    <x v="0"/>
    <x v="1"/>
    <x v="0"/>
    <x v="0"/>
    <x v="0"/>
    <x v="13"/>
    <x v="17"/>
    <x v="2"/>
    <x v="6"/>
    <x v="11"/>
    <x v="6"/>
    <x v="1"/>
    <x v="2"/>
    <x v="6"/>
    <x v="14"/>
    <x v="3"/>
  </r>
  <r>
    <x v="0"/>
    <x v="1"/>
    <x v="9"/>
    <n v="2"/>
    <x v="4"/>
    <x v="42"/>
    <x v="1"/>
    <x v="3"/>
    <x v="3"/>
    <x v="1"/>
    <x v="1"/>
    <x v="1"/>
    <x v="2"/>
    <x v="0"/>
    <x v="2"/>
    <x v="2"/>
    <x v="3"/>
    <x v="2"/>
    <x v="1"/>
    <x v="2"/>
    <x v="4"/>
    <x v="5"/>
    <x v="2"/>
    <x v="4"/>
    <x v="3"/>
    <x v="3"/>
    <x v="0"/>
    <x v="4"/>
    <x v="1"/>
    <x v="1"/>
    <x v="0"/>
    <x v="0"/>
    <x v="1"/>
    <x v="5"/>
    <x v="1"/>
    <x v="0"/>
    <x v="1"/>
    <x v="1"/>
    <x v="4"/>
    <x v="3"/>
    <x v="3"/>
    <x v="2"/>
    <x v="1"/>
    <x v="1"/>
    <x v="1"/>
    <x v="0"/>
    <x v="0"/>
    <x v="0"/>
    <x v="0"/>
    <x v="0"/>
    <x v="5"/>
    <x v="60"/>
    <x v="5"/>
    <x v="2"/>
    <x v="10"/>
    <x v="0"/>
    <x v="9"/>
    <x v="6"/>
    <x v="6"/>
    <x v="13"/>
    <x v="6"/>
  </r>
  <r>
    <x v="0"/>
    <x v="1"/>
    <x v="5"/>
    <n v="2"/>
    <x v="8"/>
    <x v="46"/>
    <x v="0"/>
    <x v="2"/>
    <x v="3"/>
    <x v="0"/>
    <x v="3"/>
    <x v="3"/>
    <x v="2"/>
    <x v="2"/>
    <x v="3"/>
    <x v="3"/>
    <x v="3"/>
    <x v="0"/>
    <x v="3"/>
    <x v="2"/>
    <x v="3"/>
    <x v="4"/>
    <x v="0"/>
    <x v="4"/>
    <x v="3"/>
    <x v="4"/>
    <x v="5"/>
    <x v="5"/>
    <x v="1"/>
    <x v="1"/>
    <x v="0"/>
    <x v="0"/>
    <x v="3"/>
    <x v="1"/>
    <x v="1"/>
    <x v="3"/>
    <x v="3"/>
    <x v="1"/>
    <x v="3"/>
    <x v="4"/>
    <x v="1"/>
    <x v="1"/>
    <x v="1"/>
    <x v="0"/>
    <x v="0"/>
    <x v="0"/>
    <x v="0"/>
    <x v="0"/>
    <x v="0"/>
    <x v="0"/>
    <x v="7"/>
    <x v="28"/>
    <x v="3"/>
    <x v="7"/>
    <x v="13"/>
    <x v="5"/>
    <x v="4"/>
    <x v="8"/>
    <x v="6"/>
    <x v="9"/>
    <x v="3"/>
  </r>
  <r>
    <x v="0"/>
    <x v="1"/>
    <x v="5"/>
    <n v="2"/>
    <x v="8"/>
    <x v="46"/>
    <x v="0"/>
    <x v="3"/>
    <x v="2"/>
    <x v="3"/>
    <x v="3"/>
    <x v="2"/>
    <x v="4"/>
    <x v="0"/>
    <x v="3"/>
    <x v="2"/>
    <x v="2"/>
    <x v="1"/>
    <x v="3"/>
    <x v="3"/>
    <x v="3"/>
    <x v="2"/>
    <x v="1"/>
    <x v="2"/>
    <x v="0"/>
    <x v="1"/>
    <x v="1"/>
    <x v="4"/>
    <x v="0"/>
    <x v="2"/>
    <x v="2"/>
    <x v="3"/>
    <x v="3"/>
    <x v="1"/>
    <x v="1"/>
    <x v="3"/>
    <x v="0"/>
    <x v="1"/>
    <x v="2"/>
    <x v="2"/>
    <x v="3"/>
    <x v="2"/>
    <x v="1"/>
    <x v="0"/>
    <x v="0"/>
    <x v="0"/>
    <x v="1"/>
    <x v="0"/>
    <x v="0"/>
    <x v="0"/>
    <x v="9"/>
    <x v="10"/>
    <x v="7"/>
    <x v="2"/>
    <x v="8"/>
    <x v="8"/>
    <x v="6"/>
    <x v="0"/>
    <x v="10"/>
    <x v="9"/>
    <x v="3"/>
  </r>
  <r>
    <x v="0"/>
    <x v="1"/>
    <x v="5"/>
    <n v="2"/>
    <x v="8"/>
    <x v="46"/>
    <x v="0"/>
    <x v="2"/>
    <x v="3"/>
    <x v="2"/>
    <x v="3"/>
    <x v="3"/>
    <x v="5"/>
    <x v="2"/>
    <x v="3"/>
    <x v="3"/>
    <x v="4"/>
    <x v="1"/>
    <x v="3"/>
    <x v="0"/>
    <x v="2"/>
    <x v="0"/>
    <x v="2"/>
    <x v="0"/>
    <x v="1"/>
    <x v="4"/>
    <x v="0"/>
    <x v="4"/>
    <x v="0"/>
    <x v="1"/>
    <x v="1"/>
    <x v="2"/>
    <x v="1"/>
    <x v="5"/>
    <x v="3"/>
    <x v="1"/>
    <x v="1"/>
    <x v="1"/>
    <x v="2"/>
    <x v="1"/>
    <x v="4"/>
    <x v="1"/>
    <x v="1"/>
    <x v="0"/>
    <x v="1"/>
    <x v="1"/>
    <x v="1"/>
    <x v="0"/>
    <x v="0"/>
    <x v="0"/>
    <x v="3"/>
    <x v="56"/>
    <x v="29"/>
    <x v="6"/>
    <x v="0"/>
    <x v="2"/>
    <x v="7"/>
    <x v="6"/>
    <x v="28"/>
    <x v="13"/>
    <x v="4"/>
  </r>
  <r>
    <x v="0"/>
    <x v="1"/>
    <x v="5"/>
    <n v="2"/>
    <x v="8"/>
    <x v="46"/>
    <x v="1"/>
    <x v="3"/>
    <x v="3"/>
    <x v="3"/>
    <x v="2"/>
    <x v="1"/>
    <x v="4"/>
    <x v="2"/>
    <x v="2"/>
    <x v="3"/>
    <x v="2"/>
    <x v="1"/>
    <x v="1"/>
    <x v="2"/>
    <x v="4"/>
    <x v="1"/>
    <x v="2"/>
    <x v="0"/>
    <x v="1"/>
    <x v="1"/>
    <x v="2"/>
    <x v="4"/>
    <x v="1"/>
    <x v="1"/>
    <x v="0"/>
    <x v="0"/>
    <x v="1"/>
    <x v="1"/>
    <x v="4"/>
    <x v="4"/>
    <x v="0"/>
    <x v="1"/>
    <x v="4"/>
    <x v="2"/>
    <x v="3"/>
    <x v="4"/>
    <x v="1"/>
    <x v="3"/>
    <x v="1"/>
    <x v="2"/>
    <x v="2"/>
    <x v="0"/>
    <x v="0"/>
    <x v="0"/>
    <x v="3"/>
    <x v="11"/>
    <x v="7"/>
    <x v="2"/>
    <x v="18"/>
    <x v="2"/>
    <x v="1"/>
    <x v="5"/>
    <x v="6"/>
    <x v="1"/>
    <x v="8"/>
  </r>
  <r>
    <x v="0"/>
    <x v="1"/>
    <x v="4"/>
    <n v="2"/>
    <x v="0"/>
    <x v="0"/>
    <x v="0"/>
    <x v="3"/>
    <x v="2"/>
    <x v="1"/>
    <x v="3"/>
    <x v="2"/>
    <x v="2"/>
    <x v="4"/>
    <x v="2"/>
    <x v="2"/>
    <x v="2"/>
    <x v="2"/>
    <x v="1"/>
    <x v="2"/>
    <x v="0"/>
    <x v="0"/>
    <x v="2"/>
    <x v="0"/>
    <x v="1"/>
    <x v="2"/>
    <x v="0"/>
    <x v="4"/>
    <x v="1"/>
    <x v="1"/>
    <x v="0"/>
    <x v="3"/>
    <x v="3"/>
    <x v="0"/>
    <x v="1"/>
    <x v="0"/>
    <x v="3"/>
    <x v="1"/>
    <x v="2"/>
    <x v="1"/>
    <x v="2"/>
    <x v="2"/>
    <x v="1"/>
    <x v="1"/>
    <x v="0"/>
    <x v="1"/>
    <x v="1"/>
    <x v="0"/>
    <x v="0"/>
    <x v="0"/>
    <x v="14"/>
    <x v="10"/>
    <x v="13"/>
    <x v="2"/>
    <x v="0"/>
    <x v="2"/>
    <x v="1"/>
    <x v="6"/>
    <x v="2"/>
    <x v="5"/>
    <x v="6"/>
  </r>
  <r>
    <x v="0"/>
    <x v="1"/>
    <x v="9"/>
    <n v="2"/>
    <x v="4"/>
    <x v="42"/>
    <x v="1"/>
    <x v="3"/>
    <x v="2"/>
    <x v="3"/>
    <x v="3"/>
    <x v="2"/>
    <x v="3"/>
    <x v="4"/>
    <x v="2"/>
    <x v="2"/>
    <x v="2"/>
    <x v="0"/>
    <x v="3"/>
    <x v="2"/>
    <x v="0"/>
    <x v="0"/>
    <x v="2"/>
    <x v="0"/>
    <x v="1"/>
    <x v="0"/>
    <x v="0"/>
    <x v="4"/>
    <x v="1"/>
    <x v="1"/>
    <x v="0"/>
    <x v="0"/>
    <x v="1"/>
    <x v="5"/>
    <x v="1"/>
    <x v="3"/>
    <x v="3"/>
    <x v="1"/>
    <x v="3"/>
    <x v="1"/>
    <x v="3"/>
    <x v="1"/>
    <x v="1"/>
    <x v="0"/>
    <x v="0"/>
    <x v="1"/>
    <x v="1"/>
    <x v="0"/>
    <x v="0"/>
    <x v="0"/>
    <x v="9"/>
    <x v="15"/>
    <x v="2"/>
    <x v="7"/>
    <x v="0"/>
    <x v="2"/>
    <x v="5"/>
    <x v="6"/>
    <x v="6"/>
    <x v="13"/>
    <x v="3"/>
  </r>
  <r>
    <x v="0"/>
    <x v="1"/>
    <x v="9"/>
    <n v="2"/>
    <x v="4"/>
    <x v="42"/>
    <x v="0"/>
    <x v="0"/>
    <x v="2"/>
    <x v="1"/>
    <x v="1"/>
    <x v="1"/>
    <x v="4"/>
    <x v="0"/>
    <x v="2"/>
    <x v="2"/>
    <x v="2"/>
    <x v="1"/>
    <x v="1"/>
    <x v="3"/>
    <x v="0"/>
    <x v="4"/>
    <x v="1"/>
    <x v="4"/>
    <x v="3"/>
    <x v="4"/>
    <x v="2"/>
    <x v="1"/>
    <x v="1"/>
    <x v="1"/>
    <x v="0"/>
    <x v="3"/>
    <x v="1"/>
    <x v="5"/>
    <x v="4"/>
    <x v="3"/>
    <x v="0"/>
    <x v="1"/>
    <x v="1"/>
    <x v="1"/>
    <x v="2"/>
    <x v="1"/>
    <x v="1"/>
    <x v="1"/>
    <x v="1"/>
    <x v="1"/>
    <x v="2"/>
    <x v="0"/>
    <x v="0"/>
    <x v="0"/>
    <x v="9"/>
    <x v="14"/>
    <x v="15"/>
    <x v="4"/>
    <x v="9"/>
    <x v="9"/>
    <x v="4"/>
    <x v="2"/>
    <x v="2"/>
    <x v="13"/>
    <x v="7"/>
  </r>
  <r>
    <x v="0"/>
    <x v="1"/>
    <x v="9"/>
    <n v="2"/>
    <x v="4"/>
    <x v="42"/>
    <x v="1"/>
    <x v="3"/>
    <x v="2"/>
    <x v="3"/>
    <x v="2"/>
    <x v="1"/>
    <x v="2"/>
    <x v="2"/>
    <x v="3"/>
    <x v="0"/>
    <x v="2"/>
    <x v="2"/>
    <x v="3"/>
    <x v="2"/>
    <x v="0"/>
    <x v="0"/>
    <x v="2"/>
    <x v="1"/>
    <x v="0"/>
    <x v="1"/>
    <x v="1"/>
    <x v="4"/>
    <x v="1"/>
    <x v="1"/>
    <x v="0"/>
    <x v="0"/>
    <x v="1"/>
    <x v="3"/>
    <x v="3"/>
    <x v="3"/>
    <x v="3"/>
    <x v="1"/>
    <x v="1"/>
    <x v="1"/>
    <x v="3"/>
    <x v="2"/>
    <x v="1"/>
    <x v="1"/>
    <x v="0"/>
    <x v="1"/>
    <x v="1"/>
    <x v="0"/>
    <x v="0"/>
    <x v="0"/>
    <x v="9"/>
    <x v="3"/>
    <x v="13"/>
    <x v="7"/>
    <x v="0"/>
    <x v="6"/>
    <x v="6"/>
    <x v="0"/>
    <x v="6"/>
    <x v="3"/>
    <x v="1"/>
  </r>
  <r>
    <x v="0"/>
    <x v="1"/>
    <x v="9"/>
    <n v="2"/>
    <x v="4"/>
    <x v="42"/>
    <x v="1"/>
    <x v="3"/>
    <x v="3"/>
    <x v="1"/>
    <x v="3"/>
    <x v="3"/>
    <x v="3"/>
    <x v="4"/>
    <x v="2"/>
    <x v="0"/>
    <x v="0"/>
    <x v="1"/>
    <x v="3"/>
    <x v="2"/>
    <x v="0"/>
    <x v="0"/>
    <x v="0"/>
    <x v="0"/>
    <x v="1"/>
    <x v="3"/>
    <x v="2"/>
    <x v="1"/>
    <x v="1"/>
    <x v="1"/>
    <x v="0"/>
    <x v="0"/>
    <x v="1"/>
    <x v="3"/>
    <x v="0"/>
    <x v="0"/>
    <x v="3"/>
    <x v="1"/>
    <x v="4"/>
    <x v="3"/>
    <x v="1"/>
    <x v="2"/>
    <x v="1"/>
    <x v="0"/>
    <x v="1"/>
    <x v="0"/>
    <x v="0"/>
    <x v="0"/>
    <x v="0"/>
    <x v="0"/>
    <x v="5"/>
    <x v="60"/>
    <x v="16"/>
    <x v="7"/>
    <x v="0"/>
    <x v="0"/>
    <x v="6"/>
    <x v="2"/>
    <x v="6"/>
    <x v="3"/>
    <x v="0"/>
  </r>
  <r>
    <x v="0"/>
    <x v="1"/>
    <x v="7"/>
    <n v="2"/>
    <x v="13"/>
    <x v="27"/>
    <x v="1"/>
    <x v="0"/>
    <x v="3"/>
    <x v="0"/>
    <x v="0"/>
    <x v="2"/>
    <x v="3"/>
    <x v="4"/>
    <x v="0"/>
    <x v="0"/>
    <x v="0"/>
    <x v="0"/>
    <x v="1"/>
    <x v="3"/>
    <x v="0"/>
    <x v="0"/>
    <x v="0"/>
    <x v="0"/>
    <x v="4"/>
    <x v="0"/>
    <x v="2"/>
    <x v="4"/>
    <x v="1"/>
    <x v="1"/>
    <x v="0"/>
    <x v="3"/>
    <x v="0"/>
    <x v="0"/>
    <x v="0"/>
    <x v="3"/>
    <x v="0"/>
    <x v="1"/>
    <x v="1"/>
    <x v="1"/>
    <x v="2"/>
    <x v="1"/>
    <x v="1"/>
    <x v="0"/>
    <x v="0"/>
    <x v="0"/>
    <x v="0"/>
    <x v="0"/>
    <x v="0"/>
    <x v="0"/>
    <x v="13"/>
    <x v="22"/>
    <x v="0"/>
    <x v="4"/>
    <x v="0"/>
    <x v="0"/>
    <x v="8"/>
    <x v="5"/>
    <x v="2"/>
    <x v="0"/>
    <x v="6"/>
  </r>
  <r>
    <x v="0"/>
    <x v="1"/>
    <x v="9"/>
    <n v="2"/>
    <x v="0"/>
    <x v="0"/>
    <x v="0"/>
    <x v="3"/>
    <x v="2"/>
    <x v="4"/>
    <x v="2"/>
    <x v="0"/>
    <x v="3"/>
    <x v="4"/>
    <x v="0"/>
    <x v="0"/>
    <x v="0"/>
    <x v="3"/>
    <x v="1"/>
    <x v="0"/>
    <x v="0"/>
    <x v="0"/>
    <x v="0"/>
    <x v="4"/>
    <x v="4"/>
    <x v="0"/>
    <x v="0"/>
    <x v="4"/>
    <x v="1"/>
    <x v="1"/>
    <x v="0"/>
    <x v="0"/>
    <x v="0"/>
    <x v="1"/>
    <x v="0"/>
    <x v="0"/>
    <x v="3"/>
    <x v="1"/>
    <x v="1"/>
    <x v="4"/>
    <x v="1"/>
    <x v="1"/>
    <x v="1"/>
    <x v="0"/>
    <x v="0"/>
    <x v="0"/>
    <x v="1"/>
    <x v="0"/>
    <x v="0"/>
    <x v="0"/>
    <x v="10"/>
    <x v="22"/>
    <x v="19"/>
    <x v="3"/>
    <x v="0"/>
    <x v="5"/>
    <x v="8"/>
    <x v="6"/>
    <x v="6"/>
    <x v="7"/>
    <x v="0"/>
  </r>
  <r>
    <x v="0"/>
    <x v="1"/>
    <x v="9"/>
    <n v="2"/>
    <x v="0"/>
    <x v="0"/>
    <x v="0"/>
    <x v="2"/>
    <x v="3"/>
    <x v="1"/>
    <x v="3"/>
    <x v="1"/>
    <x v="2"/>
    <x v="2"/>
    <x v="2"/>
    <x v="2"/>
    <x v="3"/>
    <x v="3"/>
    <x v="1"/>
    <x v="3"/>
    <x v="1"/>
    <x v="1"/>
    <x v="2"/>
    <x v="0"/>
    <x v="0"/>
    <x v="3"/>
    <x v="1"/>
    <x v="2"/>
    <x v="1"/>
    <x v="1"/>
    <x v="0"/>
    <x v="0"/>
    <x v="3"/>
    <x v="1"/>
    <x v="1"/>
    <x v="3"/>
    <x v="0"/>
    <x v="1"/>
    <x v="1"/>
    <x v="1"/>
    <x v="2"/>
    <x v="1"/>
    <x v="1"/>
    <x v="0"/>
    <x v="1"/>
    <x v="0"/>
    <x v="0"/>
    <x v="0"/>
    <x v="0"/>
    <x v="0"/>
    <x v="4"/>
    <x v="4"/>
    <x v="3"/>
    <x v="4"/>
    <x v="1"/>
    <x v="2"/>
    <x v="3"/>
    <x v="3"/>
    <x v="6"/>
    <x v="9"/>
    <x v="3"/>
  </r>
  <r>
    <x v="0"/>
    <x v="1"/>
    <x v="4"/>
    <n v="2"/>
    <x v="2"/>
    <x v="48"/>
    <x v="0"/>
    <x v="3"/>
    <x v="2"/>
    <x v="2"/>
    <x v="2"/>
    <x v="2"/>
    <x v="3"/>
    <x v="4"/>
    <x v="2"/>
    <x v="2"/>
    <x v="2"/>
    <x v="2"/>
    <x v="1"/>
    <x v="4"/>
    <x v="1"/>
    <x v="2"/>
    <x v="2"/>
    <x v="0"/>
    <x v="0"/>
    <x v="3"/>
    <x v="0"/>
    <x v="4"/>
    <x v="0"/>
    <x v="2"/>
    <x v="2"/>
    <x v="3"/>
    <x v="3"/>
    <x v="3"/>
    <x v="1"/>
    <x v="3"/>
    <x v="0"/>
    <x v="1"/>
    <x v="4"/>
    <x v="1"/>
    <x v="2"/>
    <x v="1"/>
    <x v="1"/>
    <x v="0"/>
    <x v="1"/>
    <x v="2"/>
    <x v="0"/>
    <x v="0"/>
    <x v="0"/>
    <x v="0"/>
    <x v="12"/>
    <x v="17"/>
    <x v="13"/>
    <x v="4"/>
    <x v="2"/>
    <x v="2"/>
    <x v="3"/>
    <x v="6"/>
    <x v="10"/>
    <x v="11"/>
    <x v="3"/>
  </r>
  <r>
    <x v="0"/>
    <x v="1"/>
    <x v="4"/>
    <n v="2"/>
    <x v="2"/>
    <x v="48"/>
    <x v="1"/>
    <x v="0"/>
    <x v="2"/>
    <x v="2"/>
    <x v="0"/>
    <x v="0"/>
    <x v="0"/>
    <x v="0"/>
    <x v="0"/>
    <x v="2"/>
    <x v="0"/>
    <x v="1"/>
    <x v="0"/>
    <x v="0"/>
    <x v="0"/>
    <x v="0"/>
    <x v="0"/>
    <x v="4"/>
    <x v="0"/>
    <x v="0"/>
    <x v="2"/>
    <x v="1"/>
    <x v="1"/>
    <x v="1"/>
    <x v="0"/>
    <x v="0"/>
    <x v="0"/>
    <x v="0"/>
    <x v="0"/>
    <x v="0"/>
    <x v="3"/>
    <x v="1"/>
    <x v="1"/>
    <x v="2"/>
    <x v="1"/>
    <x v="1"/>
    <x v="1"/>
    <x v="0"/>
    <x v="0"/>
    <x v="1"/>
    <x v="0"/>
    <x v="0"/>
    <x v="0"/>
    <x v="0"/>
    <x v="2"/>
    <x v="0"/>
    <x v="16"/>
    <x v="0"/>
    <x v="0"/>
    <x v="5"/>
    <x v="0"/>
    <x v="2"/>
    <x v="6"/>
    <x v="0"/>
    <x v="0"/>
  </r>
  <r>
    <x v="0"/>
    <x v="1"/>
    <x v="4"/>
    <n v="2"/>
    <x v="2"/>
    <x v="48"/>
    <x v="1"/>
    <x v="3"/>
    <x v="2"/>
    <x v="1"/>
    <x v="3"/>
    <x v="1"/>
    <x v="4"/>
    <x v="2"/>
    <x v="1"/>
    <x v="3"/>
    <x v="3"/>
    <x v="3"/>
    <x v="1"/>
    <x v="3"/>
    <x v="1"/>
    <x v="2"/>
    <x v="2"/>
    <x v="4"/>
    <x v="1"/>
    <x v="3"/>
    <x v="1"/>
    <x v="0"/>
    <x v="1"/>
    <x v="1"/>
    <x v="0"/>
    <x v="0"/>
    <x v="3"/>
    <x v="3"/>
    <x v="0"/>
    <x v="0"/>
    <x v="3"/>
    <x v="1"/>
    <x v="4"/>
    <x v="3"/>
    <x v="2"/>
    <x v="4"/>
    <x v="1"/>
    <x v="3"/>
    <x v="1"/>
    <x v="1"/>
    <x v="1"/>
    <x v="0"/>
    <x v="0"/>
    <x v="0"/>
    <x v="14"/>
    <x v="48"/>
    <x v="4"/>
    <x v="4"/>
    <x v="2"/>
    <x v="0"/>
    <x v="6"/>
    <x v="1"/>
    <x v="6"/>
    <x v="11"/>
    <x v="0"/>
  </r>
  <r>
    <x v="0"/>
    <x v="1"/>
    <x v="4"/>
    <n v="2"/>
    <x v="2"/>
    <x v="48"/>
    <x v="1"/>
    <x v="3"/>
    <x v="2"/>
    <x v="3"/>
    <x v="2"/>
    <x v="2"/>
    <x v="2"/>
    <x v="4"/>
    <x v="2"/>
    <x v="2"/>
    <x v="2"/>
    <x v="3"/>
    <x v="1"/>
    <x v="3"/>
    <x v="1"/>
    <x v="0"/>
    <x v="2"/>
    <x v="4"/>
    <x v="0"/>
    <x v="3"/>
    <x v="2"/>
    <x v="4"/>
    <x v="0"/>
    <x v="1"/>
    <x v="2"/>
    <x v="3"/>
    <x v="0"/>
    <x v="3"/>
    <x v="1"/>
    <x v="3"/>
    <x v="3"/>
    <x v="1"/>
    <x v="3"/>
    <x v="1"/>
    <x v="2"/>
    <x v="2"/>
    <x v="1"/>
    <x v="1"/>
    <x v="0"/>
    <x v="1"/>
    <x v="0"/>
    <x v="0"/>
    <x v="0"/>
    <x v="0"/>
    <x v="9"/>
    <x v="13"/>
    <x v="14"/>
    <x v="4"/>
    <x v="3"/>
    <x v="0"/>
    <x v="3"/>
    <x v="5"/>
    <x v="4"/>
    <x v="8"/>
    <x v="3"/>
  </r>
  <r>
    <x v="0"/>
    <x v="1"/>
    <x v="4"/>
    <n v="2"/>
    <x v="2"/>
    <x v="48"/>
    <x v="0"/>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4"/>
    <n v="2"/>
    <x v="2"/>
    <x v="48"/>
    <x v="0"/>
    <x v="3"/>
    <x v="2"/>
    <x v="3"/>
    <x v="0"/>
    <x v="2"/>
    <x v="3"/>
    <x v="0"/>
    <x v="2"/>
    <x v="3"/>
    <x v="3"/>
    <x v="1"/>
    <x v="0"/>
    <x v="0"/>
    <x v="3"/>
    <x v="4"/>
    <x v="0"/>
    <x v="4"/>
    <x v="4"/>
    <x v="0"/>
    <x v="0"/>
    <x v="4"/>
    <x v="1"/>
    <x v="1"/>
    <x v="0"/>
    <x v="2"/>
    <x v="3"/>
    <x v="3"/>
    <x v="0"/>
    <x v="0"/>
    <x v="3"/>
    <x v="1"/>
    <x v="4"/>
    <x v="3"/>
    <x v="1"/>
    <x v="2"/>
    <x v="1"/>
    <x v="0"/>
    <x v="1"/>
    <x v="1"/>
    <x v="2"/>
    <x v="0"/>
    <x v="0"/>
    <x v="0"/>
    <x v="9"/>
    <x v="21"/>
    <x v="10"/>
    <x v="0"/>
    <x v="13"/>
    <x v="5"/>
    <x v="8"/>
    <x v="6"/>
    <x v="16"/>
    <x v="11"/>
    <x v="0"/>
  </r>
  <r>
    <x v="0"/>
    <x v="1"/>
    <x v="4"/>
    <n v="2"/>
    <x v="2"/>
    <x v="48"/>
    <x v="1"/>
    <x v="3"/>
    <x v="2"/>
    <x v="2"/>
    <x v="2"/>
    <x v="2"/>
    <x v="3"/>
    <x v="4"/>
    <x v="2"/>
    <x v="0"/>
    <x v="0"/>
    <x v="2"/>
    <x v="3"/>
    <x v="0"/>
    <x v="0"/>
    <x v="0"/>
    <x v="2"/>
    <x v="0"/>
    <x v="1"/>
    <x v="3"/>
    <x v="0"/>
    <x v="4"/>
    <x v="1"/>
    <x v="1"/>
    <x v="2"/>
    <x v="3"/>
    <x v="0"/>
    <x v="5"/>
    <x v="0"/>
    <x v="0"/>
    <x v="3"/>
    <x v="1"/>
    <x v="2"/>
    <x v="1"/>
    <x v="1"/>
    <x v="1"/>
    <x v="1"/>
    <x v="0"/>
    <x v="1"/>
    <x v="1"/>
    <x v="0"/>
    <x v="0"/>
    <x v="0"/>
    <x v="0"/>
    <x v="12"/>
    <x v="17"/>
    <x v="19"/>
    <x v="6"/>
    <x v="0"/>
    <x v="2"/>
    <x v="6"/>
    <x v="6"/>
    <x v="12"/>
    <x v="17"/>
    <x v="0"/>
  </r>
  <r>
    <x v="0"/>
    <x v="1"/>
    <x v="4"/>
    <n v="2"/>
    <x v="2"/>
    <x v="48"/>
    <x v="0"/>
    <x v="2"/>
    <x v="3"/>
    <x v="3"/>
    <x v="4"/>
    <x v="4"/>
    <x v="1"/>
    <x v="1"/>
    <x v="5"/>
    <x v="5"/>
    <x v="1"/>
    <x v="5"/>
    <x v="0"/>
    <x v="0"/>
    <x v="0"/>
    <x v="0"/>
    <x v="0"/>
    <x v="4"/>
    <x v="3"/>
    <x v="2"/>
    <x v="2"/>
    <x v="5"/>
    <x v="4"/>
    <x v="4"/>
    <x v="4"/>
    <x v="1"/>
    <x v="0"/>
    <x v="0"/>
    <x v="0"/>
    <x v="0"/>
    <x v="4"/>
    <x v="1"/>
    <x v="4"/>
    <x v="3"/>
    <x v="4"/>
    <x v="3"/>
    <x v="1"/>
    <x v="0"/>
    <x v="0"/>
    <x v="0"/>
    <x v="0"/>
    <x v="0"/>
    <x v="0"/>
    <x v="0"/>
    <x v="8"/>
    <x v="39"/>
    <x v="34"/>
    <x v="0"/>
    <x v="0"/>
    <x v="5"/>
    <x v="4"/>
    <x v="1"/>
    <x v="22"/>
    <x v="0"/>
    <x v="0"/>
  </r>
  <r>
    <x v="0"/>
    <x v="1"/>
    <x v="4"/>
    <n v="2"/>
    <x v="2"/>
    <x v="48"/>
    <x v="0"/>
    <x v="0"/>
    <x v="0"/>
    <x v="0"/>
    <x v="1"/>
    <x v="0"/>
    <x v="4"/>
    <x v="0"/>
    <x v="3"/>
    <x v="3"/>
    <x v="0"/>
    <x v="0"/>
    <x v="0"/>
    <x v="0"/>
    <x v="0"/>
    <x v="0"/>
    <x v="0"/>
    <x v="4"/>
    <x v="2"/>
    <x v="2"/>
    <x v="2"/>
    <x v="1"/>
    <x v="1"/>
    <x v="1"/>
    <x v="0"/>
    <x v="0"/>
    <x v="0"/>
    <x v="0"/>
    <x v="0"/>
    <x v="0"/>
    <x v="3"/>
    <x v="1"/>
    <x v="4"/>
    <x v="4"/>
    <x v="1"/>
    <x v="2"/>
    <x v="1"/>
    <x v="0"/>
    <x v="0"/>
    <x v="0"/>
    <x v="0"/>
    <x v="0"/>
    <x v="0"/>
    <x v="0"/>
    <x v="0"/>
    <x v="10"/>
    <x v="16"/>
    <x v="0"/>
    <x v="0"/>
    <x v="5"/>
    <x v="2"/>
    <x v="2"/>
    <x v="6"/>
    <x v="0"/>
    <x v="0"/>
  </r>
  <r>
    <x v="0"/>
    <x v="1"/>
    <x v="4"/>
    <n v="2"/>
    <x v="2"/>
    <x v="48"/>
    <x v="0"/>
    <x v="3"/>
    <x v="2"/>
    <x v="3"/>
    <x v="2"/>
    <x v="2"/>
    <x v="2"/>
    <x v="4"/>
    <x v="2"/>
    <x v="0"/>
    <x v="3"/>
    <x v="2"/>
    <x v="1"/>
    <x v="3"/>
    <x v="0"/>
    <x v="0"/>
    <x v="0"/>
    <x v="4"/>
    <x v="0"/>
    <x v="3"/>
    <x v="2"/>
    <x v="1"/>
    <x v="1"/>
    <x v="1"/>
    <x v="0"/>
    <x v="0"/>
    <x v="0"/>
    <x v="0"/>
    <x v="0"/>
    <x v="0"/>
    <x v="3"/>
    <x v="1"/>
    <x v="1"/>
    <x v="1"/>
    <x v="1"/>
    <x v="1"/>
    <x v="1"/>
    <x v="0"/>
    <x v="0"/>
    <x v="0"/>
    <x v="0"/>
    <x v="0"/>
    <x v="0"/>
    <x v="0"/>
    <x v="9"/>
    <x v="13"/>
    <x v="39"/>
    <x v="4"/>
    <x v="0"/>
    <x v="5"/>
    <x v="3"/>
    <x v="2"/>
    <x v="6"/>
    <x v="0"/>
    <x v="0"/>
  </r>
  <r>
    <x v="0"/>
    <x v="1"/>
    <x v="4"/>
    <n v="2"/>
    <x v="2"/>
    <x v="48"/>
    <x v="1"/>
    <x v="3"/>
    <x v="3"/>
    <x v="3"/>
    <x v="2"/>
    <x v="2"/>
    <x v="2"/>
    <x v="2"/>
    <x v="2"/>
    <x v="2"/>
    <x v="2"/>
    <x v="3"/>
    <x v="1"/>
    <x v="2"/>
    <x v="1"/>
    <x v="0"/>
    <x v="2"/>
    <x v="0"/>
    <x v="0"/>
    <x v="3"/>
    <x v="0"/>
    <x v="4"/>
    <x v="1"/>
    <x v="1"/>
    <x v="2"/>
    <x v="0"/>
    <x v="0"/>
    <x v="3"/>
    <x v="0"/>
    <x v="0"/>
    <x v="3"/>
    <x v="1"/>
    <x v="1"/>
    <x v="1"/>
    <x v="2"/>
    <x v="1"/>
    <x v="1"/>
    <x v="0"/>
    <x v="0"/>
    <x v="1"/>
    <x v="0"/>
    <x v="0"/>
    <x v="0"/>
    <x v="0"/>
    <x v="3"/>
    <x v="2"/>
    <x v="14"/>
    <x v="2"/>
    <x v="3"/>
    <x v="2"/>
    <x v="3"/>
    <x v="6"/>
    <x v="2"/>
    <x v="8"/>
    <x v="0"/>
  </r>
  <r>
    <x v="0"/>
    <x v="1"/>
    <x v="4"/>
    <n v="2"/>
    <x v="2"/>
    <x v="48"/>
    <x v="1"/>
    <x v="3"/>
    <x v="3"/>
    <x v="1"/>
    <x v="3"/>
    <x v="2"/>
    <x v="2"/>
    <x v="4"/>
    <x v="2"/>
    <x v="2"/>
    <x v="0"/>
    <x v="2"/>
    <x v="0"/>
    <x v="0"/>
    <x v="3"/>
    <x v="0"/>
    <x v="2"/>
    <x v="0"/>
    <x v="1"/>
    <x v="1"/>
    <x v="1"/>
    <x v="0"/>
    <x v="0"/>
    <x v="1"/>
    <x v="2"/>
    <x v="3"/>
    <x v="3"/>
    <x v="3"/>
    <x v="0"/>
    <x v="3"/>
    <x v="3"/>
    <x v="1"/>
    <x v="1"/>
    <x v="2"/>
    <x v="2"/>
    <x v="1"/>
    <x v="1"/>
    <x v="1"/>
    <x v="0"/>
    <x v="2"/>
    <x v="2"/>
    <x v="0"/>
    <x v="0"/>
    <x v="0"/>
    <x v="5"/>
    <x v="10"/>
    <x v="6"/>
    <x v="0"/>
    <x v="16"/>
    <x v="2"/>
    <x v="1"/>
    <x v="1"/>
    <x v="4"/>
    <x v="11"/>
    <x v="6"/>
  </r>
  <r>
    <x v="0"/>
    <x v="1"/>
    <x v="4"/>
    <n v="2"/>
    <x v="2"/>
    <x v="48"/>
    <x v="1"/>
    <x v="3"/>
    <x v="2"/>
    <x v="2"/>
    <x v="2"/>
    <x v="0"/>
    <x v="2"/>
    <x v="2"/>
    <x v="3"/>
    <x v="2"/>
    <x v="3"/>
    <x v="2"/>
    <x v="0"/>
    <x v="0"/>
    <x v="1"/>
    <x v="2"/>
    <x v="2"/>
    <x v="0"/>
    <x v="0"/>
    <x v="0"/>
    <x v="0"/>
    <x v="4"/>
    <x v="1"/>
    <x v="1"/>
    <x v="2"/>
    <x v="2"/>
    <x v="0"/>
    <x v="1"/>
    <x v="0"/>
    <x v="3"/>
    <x v="0"/>
    <x v="1"/>
    <x v="4"/>
    <x v="2"/>
    <x v="2"/>
    <x v="4"/>
    <x v="1"/>
    <x v="0"/>
    <x v="1"/>
    <x v="1"/>
    <x v="0"/>
    <x v="0"/>
    <x v="0"/>
    <x v="0"/>
    <x v="12"/>
    <x v="41"/>
    <x v="3"/>
    <x v="0"/>
    <x v="2"/>
    <x v="2"/>
    <x v="0"/>
    <x v="6"/>
    <x v="13"/>
    <x v="7"/>
    <x v="6"/>
  </r>
  <r>
    <x v="0"/>
    <x v="1"/>
    <x v="4"/>
    <n v="2"/>
    <x v="2"/>
    <x v="48"/>
    <x v="0"/>
    <x v="2"/>
    <x v="3"/>
    <x v="3"/>
    <x v="3"/>
    <x v="2"/>
    <x v="2"/>
    <x v="4"/>
    <x v="2"/>
    <x v="2"/>
    <x v="2"/>
    <x v="3"/>
    <x v="1"/>
    <x v="0"/>
    <x v="4"/>
    <x v="2"/>
    <x v="2"/>
    <x v="4"/>
    <x v="0"/>
    <x v="3"/>
    <x v="0"/>
    <x v="4"/>
    <x v="1"/>
    <x v="1"/>
    <x v="0"/>
    <x v="0"/>
    <x v="3"/>
    <x v="3"/>
    <x v="1"/>
    <x v="2"/>
    <x v="3"/>
    <x v="1"/>
    <x v="4"/>
    <x v="3"/>
    <x v="2"/>
    <x v="1"/>
    <x v="1"/>
    <x v="0"/>
    <x v="0"/>
    <x v="1"/>
    <x v="1"/>
    <x v="0"/>
    <x v="0"/>
    <x v="0"/>
    <x v="8"/>
    <x v="10"/>
    <x v="14"/>
    <x v="3"/>
    <x v="7"/>
    <x v="0"/>
    <x v="3"/>
    <x v="6"/>
    <x v="6"/>
    <x v="11"/>
    <x v="3"/>
  </r>
  <r>
    <x v="0"/>
    <x v="1"/>
    <x v="4"/>
    <n v="2"/>
    <x v="2"/>
    <x v="48"/>
    <x v="1"/>
    <x v="2"/>
    <x v="3"/>
    <x v="3"/>
    <x v="2"/>
    <x v="1"/>
    <x v="2"/>
    <x v="4"/>
    <x v="1"/>
    <x v="3"/>
    <x v="3"/>
    <x v="3"/>
    <x v="3"/>
    <x v="3"/>
    <x v="3"/>
    <x v="1"/>
    <x v="0"/>
    <x v="0"/>
    <x v="0"/>
    <x v="1"/>
    <x v="0"/>
    <x v="4"/>
    <x v="1"/>
    <x v="5"/>
    <x v="2"/>
    <x v="3"/>
    <x v="0"/>
    <x v="3"/>
    <x v="1"/>
    <x v="0"/>
    <x v="0"/>
    <x v="1"/>
    <x v="4"/>
    <x v="3"/>
    <x v="4"/>
    <x v="1"/>
    <x v="1"/>
    <x v="0"/>
    <x v="0"/>
    <x v="2"/>
    <x v="0"/>
    <x v="0"/>
    <x v="0"/>
    <x v="0"/>
    <x v="8"/>
    <x v="10"/>
    <x v="4"/>
    <x v="2"/>
    <x v="6"/>
    <x v="0"/>
    <x v="6"/>
    <x v="6"/>
    <x v="34"/>
    <x v="8"/>
    <x v="6"/>
  </r>
  <r>
    <x v="0"/>
    <x v="1"/>
    <x v="4"/>
    <n v="2"/>
    <x v="2"/>
    <x v="48"/>
    <x v="0"/>
    <x v="3"/>
    <x v="2"/>
    <x v="1"/>
    <x v="2"/>
    <x v="2"/>
    <x v="4"/>
    <x v="4"/>
    <x v="2"/>
    <x v="0"/>
    <x v="2"/>
    <x v="2"/>
    <x v="1"/>
    <x v="3"/>
    <x v="4"/>
    <x v="0"/>
    <x v="0"/>
    <x v="4"/>
    <x v="0"/>
    <x v="3"/>
    <x v="0"/>
    <x v="4"/>
    <x v="1"/>
    <x v="1"/>
    <x v="0"/>
    <x v="0"/>
    <x v="0"/>
    <x v="0"/>
    <x v="0"/>
    <x v="0"/>
    <x v="3"/>
    <x v="1"/>
    <x v="2"/>
    <x v="2"/>
    <x v="2"/>
    <x v="2"/>
    <x v="1"/>
    <x v="0"/>
    <x v="0"/>
    <x v="0"/>
    <x v="0"/>
    <x v="0"/>
    <x v="0"/>
    <x v="0"/>
    <x v="14"/>
    <x v="2"/>
    <x v="2"/>
    <x v="4"/>
    <x v="15"/>
    <x v="5"/>
    <x v="3"/>
    <x v="6"/>
    <x v="6"/>
    <x v="0"/>
    <x v="0"/>
  </r>
  <r>
    <x v="0"/>
    <x v="1"/>
    <x v="4"/>
    <n v="2"/>
    <x v="2"/>
    <x v="48"/>
    <x v="1"/>
    <x v="0"/>
    <x v="2"/>
    <x v="2"/>
    <x v="0"/>
    <x v="2"/>
    <x v="2"/>
    <x v="2"/>
    <x v="3"/>
    <x v="2"/>
    <x v="2"/>
    <x v="3"/>
    <x v="1"/>
    <x v="4"/>
    <x v="0"/>
    <x v="0"/>
    <x v="2"/>
    <x v="3"/>
    <x v="1"/>
    <x v="1"/>
    <x v="0"/>
    <x v="0"/>
    <x v="0"/>
    <x v="1"/>
    <x v="1"/>
    <x v="2"/>
    <x v="0"/>
    <x v="4"/>
    <x v="1"/>
    <x v="1"/>
    <x v="1"/>
    <x v="1"/>
    <x v="1"/>
    <x v="2"/>
    <x v="0"/>
    <x v="1"/>
    <x v="1"/>
    <x v="0"/>
    <x v="1"/>
    <x v="0"/>
    <x v="1"/>
    <x v="0"/>
    <x v="0"/>
    <x v="0"/>
    <x v="2"/>
    <x v="41"/>
    <x v="15"/>
    <x v="4"/>
    <x v="0"/>
    <x v="2"/>
    <x v="1"/>
    <x v="0"/>
    <x v="28"/>
    <x v="20"/>
    <x v="1"/>
  </r>
  <r>
    <x v="0"/>
    <x v="1"/>
    <x v="4"/>
    <n v="2"/>
    <x v="2"/>
    <x v="48"/>
    <x v="0"/>
    <x v="3"/>
    <x v="3"/>
    <x v="2"/>
    <x v="3"/>
    <x v="1"/>
    <x v="2"/>
    <x v="4"/>
    <x v="3"/>
    <x v="2"/>
    <x v="2"/>
    <x v="2"/>
    <x v="3"/>
    <x v="0"/>
    <x v="2"/>
    <x v="0"/>
    <x v="2"/>
    <x v="0"/>
    <x v="1"/>
    <x v="1"/>
    <x v="0"/>
    <x v="0"/>
    <x v="1"/>
    <x v="1"/>
    <x v="0"/>
    <x v="0"/>
    <x v="3"/>
    <x v="1"/>
    <x v="1"/>
    <x v="0"/>
    <x v="0"/>
    <x v="1"/>
    <x v="1"/>
    <x v="1"/>
    <x v="2"/>
    <x v="1"/>
    <x v="1"/>
    <x v="1"/>
    <x v="2"/>
    <x v="0"/>
    <x v="2"/>
    <x v="0"/>
    <x v="0"/>
    <x v="0"/>
    <x v="9"/>
    <x v="40"/>
    <x v="14"/>
    <x v="6"/>
    <x v="0"/>
    <x v="2"/>
    <x v="1"/>
    <x v="0"/>
    <x v="6"/>
    <x v="9"/>
    <x v="6"/>
  </r>
  <r>
    <x v="0"/>
    <x v="1"/>
    <x v="4"/>
    <n v="2"/>
    <x v="2"/>
    <x v="48"/>
    <x v="1"/>
    <x v="2"/>
    <x v="3"/>
    <x v="3"/>
    <x v="3"/>
    <x v="1"/>
    <x v="2"/>
    <x v="4"/>
    <x v="1"/>
    <x v="3"/>
    <x v="2"/>
    <x v="3"/>
    <x v="1"/>
    <x v="3"/>
    <x v="0"/>
    <x v="0"/>
    <x v="0"/>
    <x v="0"/>
    <x v="1"/>
    <x v="1"/>
    <x v="1"/>
    <x v="4"/>
    <x v="1"/>
    <x v="1"/>
    <x v="0"/>
    <x v="0"/>
    <x v="3"/>
    <x v="1"/>
    <x v="3"/>
    <x v="3"/>
    <x v="3"/>
    <x v="1"/>
    <x v="2"/>
    <x v="2"/>
    <x v="2"/>
    <x v="2"/>
    <x v="1"/>
    <x v="0"/>
    <x v="0"/>
    <x v="1"/>
    <x v="0"/>
    <x v="0"/>
    <x v="0"/>
    <x v="0"/>
    <x v="8"/>
    <x v="40"/>
    <x v="27"/>
    <x v="4"/>
    <x v="0"/>
    <x v="0"/>
    <x v="1"/>
    <x v="0"/>
    <x v="6"/>
    <x v="9"/>
    <x v="1"/>
  </r>
  <r>
    <x v="0"/>
    <x v="1"/>
    <x v="4"/>
    <n v="2"/>
    <x v="2"/>
    <x v="48"/>
    <x v="1"/>
    <x v="3"/>
    <x v="2"/>
    <x v="1"/>
    <x v="2"/>
    <x v="1"/>
    <x v="2"/>
    <x v="0"/>
    <x v="2"/>
    <x v="2"/>
    <x v="0"/>
    <x v="2"/>
    <x v="0"/>
    <x v="0"/>
    <x v="1"/>
    <x v="0"/>
    <x v="2"/>
    <x v="0"/>
    <x v="1"/>
    <x v="3"/>
    <x v="0"/>
    <x v="4"/>
    <x v="1"/>
    <x v="1"/>
    <x v="0"/>
    <x v="3"/>
    <x v="3"/>
    <x v="5"/>
    <x v="1"/>
    <x v="0"/>
    <x v="0"/>
    <x v="1"/>
    <x v="1"/>
    <x v="1"/>
    <x v="2"/>
    <x v="2"/>
    <x v="1"/>
    <x v="1"/>
    <x v="0"/>
    <x v="1"/>
    <x v="0"/>
    <x v="0"/>
    <x v="0"/>
    <x v="0"/>
    <x v="14"/>
    <x v="15"/>
    <x v="6"/>
    <x v="0"/>
    <x v="3"/>
    <x v="2"/>
    <x v="6"/>
    <x v="6"/>
    <x v="2"/>
    <x v="14"/>
    <x v="6"/>
  </r>
  <r>
    <x v="0"/>
    <x v="1"/>
    <x v="4"/>
    <n v="2"/>
    <x v="2"/>
    <x v="48"/>
    <x v="1"/>
    <x v="2"/>
    <x v="2"/>
    <x v="3"/>
    <x v="3"/>
    <x v="2"/>
    <x v="3"/>
    <x v="0"/>
    <x v="2"/>
    <x v="2"/>
    <x v="0"/>
    <x v="3"/>
    <x v="0"/>
    <x v="0"/>
    <x v="0"/>
    <x v="5"/>
    <x v="0"/>
    <x v="0"/>
    <x v="0"/>
    <x v="3"/>
    <x v="2"/>
    <x v="5"/>
    <x v="4"/>
    <x v="0"/>
    <x v="0"/>
    <x v="0"/>
    <x v="0"/>
    <x v="1"/>
    <x v="0"/>
    <x v="0"/>
    <x v="3"/>
    <x v="1"/>
    <x v="1"/>
    <x v="1"/>
    <x v="1"/>
    <x v="1"/>
    <x v="1"/>
    <x v="0"/>
    <x v="0"/>
    <x v="1"/>
    <x v="0"/>
    <x v="0"/>
    <x v="0"/>
    <x v="0"/>
    <x v="3"/>
    <x v="6"/>
    <x v="16"/>
    <x v="0"/>
    <x v="15"/>
    <x v="0"/>
    <x v="3"/>
    <x v="1"/>
    <x v="15"/>
    <x v="7"/>
    <x v="0"/>
  </r>
  <r>
    <x v="0"/>
    <x v="1"/>
    <x v="4"/>
    <n v="2"/>
    <x v="2"/>
    <x v="48"/>
    <x v="1"/>
    <x v="2"/>
    <x v="2"/>
    <x v="1"/>
    <x v="3"/>
    <x v="1"/>
    <x v="2"/>
    <x v="0"/>
    <x v="2"/>
    <x v="2"/>
    <x v="2"/>
    <x v="3"/>
    <x v="1"/>
    <x v="0"/>
    <x v="0"/>
    <x v="0"/>
    <x v="0"/>
    <x v="4"/>
    <x v="0"/>
    <x v="3"/>
    <x v="0"/>
    <x v="0"/>
    <x v="1"/>
    <x v="1"/>
    <x v="0"/>
    <x v="0"/>
    <x v="0"/>
    <x v="3"/>
    <x v="1"/>
    <x v="0"/>
    <x v="3"/>
    <x v="1"/>
    <x v="1"/>
    <x v="4"/>
    <x v="1"/>
    <x v="1"/>
    <x v="1"/>
    <x v="1"/>
    <x v="0"/>
    <x v="1"/>
    <x v="1"/>
    <x v="0"/>
    <x v="0"/>
    <x v="0"/>
    <x v="5"/>
    <x v="38"/>
    <x v="14"/>
    <x v="3"/>
    <x v="0"/>
    <x v="5"/>
    <x v="3"/>
    <x v="0"/>
    <x v="6"/>
    <x v="8"/>
    <x v="6"/>
  </r>
  <r>
    <x v="0"/>
    <x v="1"/>
    <x v="4"/>
    <n v="2"/>
    <x v="2"/>
    <x v="48"/>
    <x v="1"/>
    <x v="2"/>
    <x v="3"/>
    <x v="3"/>
    <x v="3"/>
    <x v="2"/>
    <x v="2"/>
    <x v="2"/>
    <x v="3"/>
    <x v="2"/>
    <x v="2"/>
    <x v="2"/>
    <x v="3"/>
    <x v="2"/>
    <x v="1"/>
    <x v="1"/>
    <x v="0"/>
    <x v="0"/>
    <x v="1"/>
    <x v="1"/>
    <x v="0"/>
    <x v="0"/>
    <x v="0"/>
    <x v="1"/>
    <x v="0"/>
    <x v="2"/>
    <x v="0"/>
    <x v="5"/>
    <x v="0"/>
    <x v="0"/>
    <x v="3"/>
    <x v="1"/>
    <x v="1"/>
    <x v="1"/>
    <x v="2"/>
    <x v="2"/>
    <x v="1"/>
    <x v="1"/>
    <x v="0"/>
    <x v="2"/>
    <x v="1"/>
    <x v="0"/>
    <x v="0"/>
    <x v="0"/>
    <x v="8"/>
    <x v="3"/>
    <x v="14"/>
    <x v="7"/>
    <x v="1"/>
    <x v="0"/>
    <x v="1"/>
    <x v="0"/>
    <x v="53"/>
    <x v="17"/>
    <x v="0"/>
  </r>
  <r>
    <x v="0"/>
    <x v="1"/>
    <x v="4"/>
    <n v="2"/>
    <x v="2"/>
    <x v="48"/>
    <x v="0"/>
    <x v="0"/>
    <x v="2"/>
    <x v="1"/>
    <x v="2"/>
    <x v="2"/>
    <x v="3"/>
    <x v="0"/>
    <x v="2"/>
    <x v="2"/>
    <x v="0"/>
    <x v="2"/>
    <x v="1"/>
    <x v="0"/>
    <x v="1"/>
    <x v="0"/>
    <x v="2"/>
    <x v="4"/>
    <x v="1"/>
    <x v="1"/>
    <x v="0"/>
    <x v="1"/>
    <x v="1"/>
    <x v="1"/>
    <x v="0"/>
    <x v="3"/>
    <x v="3"/>
    <x v="1"/>
    <x v="0"/>
    <x v="0"/>
    <x v="0"/>
    <x v="1"/>
    <x v="2"/>
    <x v="2"/>
    <x v="1"/>
    <x v="2"/>
    <x v="1"/>
    <x v="0"/>
    <x v="1"/>
    <x v="0"/>
    <x v="0"/>
    <x v="0"/>
    <x v="0"/>
    <x v="0"/>
    <x v="9"/>
    <x v="19"/>
    <x v="6"/>
    <x v="3"/>
    <x v="3"/>
    <x v="0"/>
    <x v="1"/>
    <x v="5"/>
    <x v="2"/>
    <x v="9"/>
    <x v="0"/>
  </r>
  <r>
    <x v="0"/>
    <x v="1"/>
    <x v="4"/>
    <n v="2"/>
    <x v="2"/>
    <x v="48"/>
    <x v="1"/>
    <x v="2"/>
    <x v="2"/>
    <x v="0"/>
    <x v="2"/>
    <x v="2"/>
    <x v="2"/>
    <x v="0"/>
    <x v="2"/>
    <x v="2"/>
    <x v="2"/>
    <x v="3"/>
    <x v="1"/>
    <x v="3"/>
    <x v="1"/>
    <x v="0"/>
    <x v="2"/>
    <x v="1"/>
    <x v="0"/>
    <x v="3"/>
    <x v="0"/>
    <x v="0"/>
    <x v="0"/>
    <x v="1"/>
    <x v="2"/>
    <x v="2"/>
    <x v="3"/>
    <x v="1"/>
    <x v="0"/>
    <x v="3"/>
    <x v="1"/>
    <x v="1"/>
    <x v="3"/>
    <x v="4"/>
    <x v="2"/>
    <x v="2"/>
    <x v="1"/>
    <x v="0"/>
    <x v="0"/>
    <x v="2"/>
    <x v="0"/>
    <x v="0"/>
    <x v="0"/>
    <x v="0"/>
    <x v="6"/>
    <x v="17"/>
    <x v="14"/>
    <x v="4"/>
    <x v="3"/>
    <x v="6"/>
    <x v="3"/>
    <x v="0"/>
    <x v="35"/>
    <x v="9"/>
    <x v="6"/>
  </r>
  <r>
    <x v="0"/>
    <x v="1"/>
    <x v="4"/>
    <n v="2"/>
    <x v="2"/>
    <x v="48"/>
    <x v="1"/>
    <x v="3"/>
    <x v="3"/>
    <x v="2"/>
    <x v="2"/>
    <x v="2"/>
    <x v="2"/>
    <x v="0"/>
    <x v="2"/>
    <x v="2"/>
    <x v="2"/>
    <x v="3"/>
    <x v="1"/>
    <x v="3"/>
    <x v="1"/>
    <x v="0"/>
    <x v="2"/>
    <x v="0"/>
    <x v="0"/>
    <x v="3"/>
    <x v="0"/>
    <x v="0"/>
    <x v="1"/>
    <x v="1"/>
    <x v="2"/>
    <x v="3"/>
    <x v="0"/>
    <x v="3"/>
    <x v="1"/>
    <x v="0"/>
    <x v="3"/>
    <x v="1"/>
    <x v="1"/>
    <x v="1"/>
    <x v="2"/>
    <x v="1"/>
    <x v="1"/>
    <x v="1"/>
    <x v="0"/>
    <x v="1"/>
    <x v="1"/>
    <x v="0"/>
    <x v="0"/>
    <x v="0"/>
    <x v="9"/>
    <x v="17"/>
    <x v="14"/>
    <x v="4"/>
    <x v="3"/>
    <x v="2"/>
    <x v="3"/>
    <x v="0"/>
    <x v="12"/>
    <x v="8"/>
    <x v="6"/>
  </r>
  <r>
    <x v="0"/>
    <x v="1"/>
    <x v="4"/>
    <n v="2"/>
    <x v="2"/>
    <x v="48"/>
    <x v="1"/>
    <x v="2"/>
    <x v="2"/>
    <x v="3"/>
    <x v="3"/>
    <x v="1"/>
    <x v="4"/>
    <x v="0"/>
    <x v="2"/>
    <x v="2"/>
    <x v="3"/>
    <x v="3"/>
    <x v="1"/>
    <x v="3"/>
    <x v="1"/>
    <x v="2"/>
    <x v="2"/>
    <x v="4"/>
    <x v="1"/>
    <x v="2"/>
    <x v="0"/>
    <x v="4"/>
    <x v="1"/>
    <x v="1"/>
    <x v="0"/>
    <x v="0"/>
    <x v="3"/>
    <x v="1"/>
    <x v="3"/>
    <x v="2"/>
    <x v="3"/>
    <x v="1"/>
    <x v="0"/>
    <x v="3"/>
    <x v="0"/>
    <x v="4"/>
    <x v="1"/>
    <x v="3"/>
    <x v="0"/>
    <x v="1"/>
    <x v="2"/>
    <x v="0"/>
    <x v="0"/>
    <x v="0"/>
    <x v="3"/>
    <x v="40"/>
    <x v="3"/>
    <x v="4"/>
    <x v="2"/>
    <x v="0"/>
    <x v="1"/>
    <x v="6"/>
    <x v="6"/>
    <x v="9"/>
    <x v="4"/>
  </r>
  <r>
    <x v="0"/>
    <x v="1"/>
    <x v="4"/>
    <n v="2"/>
    <x v="2"/>
    <x v="48"/>
    <x v="0"/>
    <x v="3"/>
    <x v="0"/>
    <x v="2"/>
    <x v="2"/>
    <x v="0"/>
    <x v="2"/>
    <x v="4"/>
    <x v="2"/>
    <x v="2"/>
    <x v="0"/>
    <x v="3"/>
    <x v="1"/>
    <x v="3"/>
    <x v="0"/>
    <x v="0"/>
    <x v="2"/>
    <x v="0"/>
    <x v="0"/>
    <x v="3"/>
    <x v="0"/>
    <x v="1"/>
    <x v="1"/>
    <x v="1"/>
    <x v="2"/>
    <x v="2"/>
    <x v="0"/>
    <x v="1"/>
    <x v="0"/>
    <x v="0"/>
    <x v="3"/>
    <x v="1"/>
    <x v="2"/>
    <x v="2"/>
    <x v="2"/>
    <x v="2"/>
    <x v="1"/>
    <x v="1"/>
    <x v="0"/>
    <x v="0"/>
    <x v="1"/>
    <x v="0"/>
    <x v="0"/>
    <x v="0"/>
    <x v="2"/>
    <x v="27"/>
    <x v="16"/>
    <x v="4"/>
    <x v="0"/>
    <x v="2"/>
    <x v="3"/>
    <x v="5"/>
    <x v="13"/>
    <x v="7"/>
    <x v="0"/>
  </r>
  <r>
    <x v="0"/>
    <x v="1"/>
    <x v="4"/>
    <n v="2"/>
    <x v="2"/>
    <x v="48"/>
    <x v="0"/>
    <x v="2"/>
    <x v="2"/>
    <x v="3"/>
    <x v="3"/>
    <x v="0"/>
    <x v="3"/>
    <x v="0"/>
    <x v="0"/>
    <x v="0"/>
    <x v="0"/>
    <x v="2"/>
    <x v="1"/>
    <x v="0"/>
    <x v="3"/>
    <x v="2"/>
    <x v="0"/>
    <x v="4"/>
    <x v="4"/>
    <x v="0"/>
    <x v="2"/>
    <x v="4"/>
    <x v="1"/>
    <x v="1"/>
    <x v="0"/>
    <x v="0"/>
    <x v="0"/>
    <x v="3"/>
    <x v="0"/>
    <x v="2"/>
    <x v="3"/>
    <x v="1"/>
    <x v="2"/>
    <x v="2"/>
    <x v="1"/>
    <x v="1"/>
    <x v="1"/>
    <x v="0"/>
    <x v="0"/>
    <x v="1"/>
    <x v="1"/>
    <x v="0"/>
    <x v="0"/>
    <x v="0"/>
    <x v="3"/>
    <x v="46"/>
    <x v="20"/>
    <x v="3"/>
    <x v="8"/>
    <x v="5"/>
    <x v="8"/>
    <x v="5"/>
    <x v="6"/>
    <x v="8"/>
    <x v="0"/>
  </r>
  <r>
    <x v="0"/>
    <x v="1"/>
    <x v="4"/>
    <n v="2"/>
    <x v="2"/>
    <x v="48"/>
    <x v="0"/>
    <x v="3"/>
    <x v="3"/>
    <x v="2"/>
    <x v="3"/>
    <x v="2"/>
    <x v="2"/>
    <x v="4"/>
    <x v="3"/>
    <x v="2"/>
    <x v="2"/>
    <x v="2"/>
    <x v="1"/>
    <x v="2"/>
    <x v="1"/>
    <x v="2"/>
    <x v="2"/>
    <x v="0"/>
    <x v="1"/>
    <x v="2"/>
    <x v="0"/>
    <x v="4"/>
    <x v="0"/>
    <x v="1"/>
    <x v="2"/>
    <x v="2"/>
    <x v="0"/>
    <x v="3"/>
    <x v="0"/>
    <x v="0"/>
    <x v="3"/>
    <x v="1"/>
    <x v="2"/>
    <x v="1"/>
    <x v="1"/>
    <x v="4"/>
    <x v="1"/>
    <x v="1"/>
    <x v="1"/>
    <x v="1"/>
    <x v="1"/>
    <x v="0"/>
    <x v="0"/>
    <x v="0"/>
    <x v="9"/>
    <x v="10"/>
    <x v="14"/>
    <x v="2"/>
    <x v="2"/>
    <x v="2"/>
    <x v="1"/>
    <x v="6"/>
    <x v="35"/>
    <x v="8"/>
    <x v="0"/>
  </r>
  <r>
    <x v="0"/>
    <x v="1"/>
    <x v="4"/>
    <n v="2"/>
    <x v="2"/>
    <x v="48"/>
    <x v="1"/>
    <x v="3"/>
    <x v="2"/>
    <x v="3"/>
    <x v="0"/>
    <x v="1"/>
    <x v="2"/>
    <x v="0"/>
    <x v="2"/>
    <x v="2"/>
    <x v="0"/>
    <x v="2"/>
    <x v="0"/>
    <x v="3"/>
    <x v="0"/>
    <x v="0"/>
    <x v="2"/>
    <x v="0"/>
    <x v="0"/>
    <x v="3"/>
    <x v="0"/>
    <x v="1"/>
    <x v="1"/>
    <x v="1"/>
    <x v="0"/>
    <x v="3"/>
    <x v="0"/>
    <x v="1"/>
    <x v="1"/>
    <x v="0"/>
    <x v="3"/>
    <x v="1"/>
    <x v="3"/>
    <x v="4"/>
    <x v="1"/>
    <x v="1"/>
    <x v="1"/>
    <x v="0"/>
    <x v="0"/>
    <x v="0"/>
    <x v="0"/>
    <x v="0"/>
    <x v="0"/>
    <x v="0"/>
    <x v="9"/>
    <x v="30"/>
    <x v="6"/>
    <x v="3"/>
    <x v="0"/>
    <x v="2"/>
    <x v="3"/>
    <x v="5"/>
    <x v="2"/>
    <x v="7"/>
    <x v="6"/>
  </r>
  <r>
    <x v="0"/>
    <x v="1"/>
    <x v="4"/>
    <n v="2"/>
    <x v="2"/>
    <x v="48"/>
    <x v="1"/>
    <x v="3"/>
    <x v="3"/>
    <x v="3"/>
    <x v="3"/>
    <x v="1"/>
    <x v="4"/>
    <x v="0"/>
    <x v="1"/>
    <x v="3"/>
    <x v="3"/>
    <x v="3"/>
    <x v="3"/>
    <x v="3"/>
    <x v="3"/>
    <x v="2"/>
    <x v="2"/>
    <x v="1"/>
    <x v="1"/>
    <x v="1"/>
    <x v="0"/>
    <x v="0"/>
    <x v="3"/>
    <x v="2"/>
    <x v="1"/>
    <x v="2"/>
    <x v="4"/>
    <x v="4"/>
    <x v="3"/>
    <x v="1"/>
    <x v="1"/>
    <x v="1"/>
    <x v="1"/>
    <x v="4"/>
    <x v="3"/>
    <x v="1"/>
    <x v="1"/>
    <x v="1"/>
    <x v="1"/>
    <x v="0"/>
    <x v="1"/>
    <x v="0"/>
    <x v="0"/>
    <x v="0"/>
    <x v="3"/>
    <x v="40"/>
    <x v="4"/>
    <x v="2"/>
    <x v="8"/>
    <x v="6"/>
    <x v="1"/>
    <x v="0"/>
    <x v="32"/>
    <x v="12"/>
    <x v="4"/>
  </r>
  <r>
    <x v="0"/>
    <x v="1"/>
    <x v="9"/>
    <n v="2"/>
    <x v="4"/>
    <x v="42"/>
    <x v="0"/>
    <x v="3"/>
    <x v="2"/>
    <x v="2"/>
    <x v="0"/>
    <x v="2"/>
    <x v="3"/>
    <x v="4"/>
    <x v="3"/>
    <x v="2"/>
    <x v="0"/>
    <x v="2"/>
    <x v="3"/>
    <x v="2"/>
    <x v="3"/>
    <x v="2"/>
    <x v="2"/>
    <x v="0"/>
    <x v="0"/>
    <x v="1"/>
    <x v="1"/>
    <x v="0"/>
    <x v="1"/>
    <x v="1"/>
    <x v="0"/>
    <x v="0"/>
    <x v="3"/>
    <x v="3"/>
    <x v="1"/>
    <x v="3"/>
    <x v="3"/>
    <x v="1"/>
    <x v="2"/>
    <x v="1"/>
    <x v="3"/>
    <x v="4"/>
    <x v="1"/>
    <x v="0"/>
    <x v="0"/>
    <x v="0"/>
    <x v="0"/>
    <x v="0"/>
    <x v="0"/>
    <x v="0"/>
    <x v="12"/>
    <x v="22"/>
    <x v="16"/>
    <x v="7"/>
    <x v="8"/>
    <x v="2"/>
    <x v="6"/>
    <x v="1"/>
    <x v="6"/>
    <x v="11"/>
    <x v="3"/>
  </r>
  <r>
    <x v="0"/>
    <x v="1"/>
    <x v="8"/>
    <n v="2"/>
    <x v="15"/>
    <x v="41"/>
    <x v="1"/>
    <x v="2"/>
    <x v="3"/>
    <x v="3"/>
    <x v="3"/>
    <x v="2"/>
    <x v="3"/>
    <x v="1"/>
    <x v="2"/>
    <x v="3"/>
    <x v="3"/>
    <x v="3"/>
    <x v="4"/>
    <x v="3"/>
    <x v="0"/>
    <x v="2"/>
    <x v="2"/>
    <x v="0"/>
    <x v="0"/>
    <x v="2"/>
    <x v="1"/>
    <x v="0"/>
    <x v="0"/>
    <x v="1"/>
    <x v="1"/>
    <x v="2"/>
    <x v="3"/>
    <x v="1"/>
    <x v="1"/>
    <x v="3"/>
    <x v="0"/>
    <x v="1"/>
    <x v="3"/>
    <x v="1"/>
    <x v="2"/>
    <x v="1"/>
    <x v="1"/>
    <x v="1"/>
    <x v="1"/>
    <x v="0"/>
    <x v="3"/>
    <x v="0"/>
    <x v="0"/>
    <x v="0"/>
    <x v="8"/>
    <x v="68"/>
    <x v="18"/>
    <x v="1"/>
    <x v="11"/>
    <x v="2"/>
    <x v="3"/>
    <x v="1"/>
    <x v="28"/>
    <x v="9"/>
    <x v="3"/>
  </r>
  <r>
    <x v="0"/>
    <x v="1"/>
    <x v="9"/>
    <n v="2"/>
    <x v="5"/>
    <x v="36"/>
    <x v="1"/>
    <x v="3"/>
    <x v="3"/>
    <x v="0"/>
    <x v="3"/>
    <x v="2"/>
    <x v="2"/>
    <x v="4"/>
    <x v="2"/>
    <x v="2"/>
    <x v="0"/>
    <x v="2"/>
    <x v="3"/>
    <x v="0"/>
    <x v="0"/>
    <x v="2"/>
    <x v="2"/>
    <x v="1"/>
    <x v="1"/>
    <x v="3"/>
    <x v="0"/>
    <x v="0"/>
    <x v="5"/>
    <x v="2"/>
    <x v="1"/>
    <x v="2"/>
    <x v="3"/>
    <x v="1"/>
    <x v="1"/>
    <x v="0"/>
    <x v="1"/>
    <x v="1"/>
    <x v="2"/>
    <x v="3"/>
    <x v="3"/>
    <x v="2"/>
    <x v="1"/>
    <x v="1"/>
    <x v="0"/>
    <x v="0"/>
    <x v="1"/>
    <x v="0"/>
    <x v="0"/>
    <x v="0"/>
    <x v="6"/>
    <x v="10"/>
    <x v="6"/>
    <x v="6"/>
    <x v="11"/>
    <x v="6"/>
    <x v="6"/>
    <x v="0"/>
    <x v="19"/>
    <x v="9"/>
    <x v="6"/>
  </r>
  <r>
    <x v="0"/>
    <x v="1"/>
    <x v="9"/>
    <n v="2"/>
    <x v="0"/>
    <x v="0"/>
    <x v="1"/>
    <x v="3"/>
    <x v="2"/>
    <x v="2"/>
    <x v="2"/>
    <x v="2"/>
    <x v="2"/>
    <x v="4"/>
    <x v="2"/>
    <x v="2"/>
    <x v="2"/>
    <x v="2"/>
    <x v="1"/>
    <x v="3"/>
    <x v="1"/>
    <x v="2"/>
    <x v="2"/>
    <x v="0"/>
    <x v="0"/>
    <x v="3"/>
    <x v="0"/>
    <x v="4"/>
    <x v="1"/>
    <x v="1"/>
    <x v="2"/>
    <x v="0"/>
    <x v="3"/>
    <x v="3"/>
    <x v="1"/>
    <x v="3"/>
    <x v="0"/>
    <x v="1"/>
    <x v="2"/>
    <x v="2"/>
    <x v="3"/>
    <x v="2"/>
    <x v="1"/>
    <x v="0"/>
    <x v="1"/>
    <x v="0"/>
    <x v="0"/>
    <x v="0"/>
    <x v="0"/>
    <x v="0"/>
    <x v="12"/>
    <x v="13"/>
    <x v="13"/>
    <x v="4"/>
    <x v="2"/>
    <x v="2"/>
    <x v="3"/>
    <x v="6"/>
    <x v="2"/>
    <x v="11"/>
    <x v="3"/>
  </r>
  <r>
    <x v="0"/>
    <x v="1"/>
    <x v="4"/>
    <n v="2"/>
    <x v="2"/>
    <x v="29"/>
    <x v="1"/>
    <x v="2"/>
    <x v="3"/>
    <x v="2"/>
    <x v="1"/>
    <x v="2"/>
    <x v="2"/>
    <x v="0"/>
    <x v="2"/>
    <x v="2"/>
    <x v="2"/>
    <x v="1"/>
    <x v="1"/>
    <x v="3"/>
    <x v="1"/>
    <x v="0"/>
    <x v="0"/>
    <x v="0"/>
    <x v="0"/>
    <x v="3"/>
    <x v="0"/>
    <x v="0"/>
    <x v="1"/>
    <x v="1"/>
    <x v="0"/>
    <x v="0"/>
    <x v="3"/>
    <x v="5"/>
    <x v="0"/>
    <x v="0"/>
    <x v="3"/>
    <x v="1"/>
    <x v="1"/>
    <x v="4"/>
    <x v="1"/>
    <x v="1"/>
    <x v="1"/>
    <x v="0"/>
    <x v="0"/>
    <x v="1"/>
    <x v="1"/>
    <x v="0"/>
    <x v="0"/>
    <x v="0"/>
    <x v="3"/>
    <x v="59"/>
    <x v="15"/>
    <x v="4"/>
    <x v="3"/>
    <x v="0"/>
    <x v="3"/>
    <x v="0"/>
    <x v="6"/>
    <x v="14"/>
    <x v="0"/>
  </r>
  <r>
    <x v="0"/>
    <x v="1"/>
    <x v="8"/>
    <n v="2"/>
    <x v="15"/>
    <x v="41"/>
    <x v="1"/>
    <x v="0"/>
    <x v="0"/>
    <x v="4"/>
    <x v="3"/>
    <x v="0"/>
    <x v="0"/>
    <x v="2"/>
    <x v="2"/>
    <x v="0"/>
    <x v="2"/>
    <x v="2"/>
    <x v="1"/>
    <x v="3"/>
    <x v="0"/>
    <x v="0"/>
    <x v="0"/>
    <x v="0"/>
    <x v="2"/>
    <x v="2"/>
    <x v="1"/>
    <x v="2"/>
    <x v="1"/>
    <x v="1"/>
    <x v="0"/>
    <x v="0"/>
    <x v="0"/>
    <x v="3"/>
    <x v="2"/>
    <x v="3"/>
    <x v="3"/>
    <x v="1"/>
    <x v="1"/>
    <x v="1"/>
    <x v="2"/>
    <x v="1"/>
    <x v="1"/>
    <x v="1"/>
    <x v="1"/>
    <x v="1"/>
    <x v="1"/>
    <x v="0"/>
    <x v="0"/>
    <x v="0"/>
    <x v="0"/>
    <x v="30"/>
    <x v="2"/>
    <x v="4"/>
    <x v="0"/>
    <x v="0"/>
    <x v="2"/>
    <x v="3"/>
    <x v="6"/>
    <x v="8"/>
    <x v="3"/>
  </r>
  <r>
    <x v="0"/>
    <x v="1"/>
    <x v="5"/>
    <n v="2"/>
    <x v="20"/>
    <x v="47"/>
    <x v="1"/>
    <x v="0"/>
    <x v="2"/>
    <x v="2"/>
    <x v="3"/>
    <x v="2"/>
    <x v="3"/>
    <x v="4"/>
    <x v="2"/>
    <x v="2"/>
    <x v="2"/>
    <x v="0"/>
    <x v="1"/>
    <x v="2"/>
    <x v="0"/>
    <x v="0"/>
    <x v="2"/>
    <x v="1"/>
    <x v="0"/>
    <x v="3"/>
    <x v="4"/>
    <x v="2"/>
    <x v="5"/>
    <x v="1"/>
    <x v="1"/>
    <x v="2"/>
    <x v="3"/>
    <x v="3"/>
    <x v="0"/>
    <x v="3"/>
    <x v="1"/>
    <x v="0"/>
    <x v="0"/>
    <x v="0"/>
    <x v="0"/>
    <x v="0"/>
    <x v="2"/>
    <x v="0"/>
    <x v="1"/>
    <x v="0"/>
    <x v="0"/>
    <x v="0"/>
    <x v="0"/>
    <x v="0"/>
    <x v="2"/>
    <x v="15"/>
    <x v="2"/>
    <x v="2"/>
    <x v="0"/>
    <x v="6"/>
    <x v="3"/>
    <x v="9"/>
    <x v="32"/>
    <x v="11"/>
    <x v="6"/>
  </r>
  <r>
    <x v="0"/>
    <x v="1"/>
    <x v="6"/>
    <n v="2"/>
    <x v="21"/>
    <x v="49"/>
    <x v="0"/>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6"/>
    <n v="2"/>
    <x v="21"/>
    <x v="49"/>
    <x v="0"/>
    <x v="0"/>
    <x v="0"/>
    <x v="0"/>
    <x v="0"/>
    <x v="0"/>
    <x v="0"/>
    <x v="0"/>
    <x v="0"/>
    <x v="0"/>
    <x v="0"/>
    <x v="0"/>
    <x v="0"/>
    <x v="0"/>
    <x v="4"/>
    <x v="0"/>
    <x v="0"/>
    <x v="4"/>
    <x v="4"/>
    <x v="0"/>
    <x v="2"/>
    <x v="1"/>
    <x v="1"/>
    <x v="1"/>
    <x v="0"/>
    <x v="0"/>
    <x v="0"/>
    <x v="0"/>
    <x v="0"/>
    <x v="0"/>
    <x v="3"/>
    <x v="1"/>
    <x v="3"/>
    <x v="4"/>
    <x v="1"/>
    <x v="1"/>
    <x v="1"/>
    <x v="0"/>
    <x v="0"/>
    <x v="0"/>
    <x v="0"/>
    <x v="0"/>
    <x v="0"/>
    <x v="0"/>
    <x v="0"/>
    <x v="0"/>
    <x v="0"/>
    <x v="0"/>
    <x v="15"/>
    <x v="5"/>
    <x v="8"/>
    <x v="2"/>
    <x v="6"/>
    <x v="0"/>
    <x v="0"/>
  </r>
  <r>
    <x v="0"/>
    <x v="1"/>
    <x v="6"/>
    <n v="2"/>
    <x v="21"/>
    <x v="49"/>
    <x v="0"/>
    <x v="0"/>
    <x v="2"/>
    <x v="0"/>
    <x v="3"/>
    <x v="1"/>
    <x v="4"/>
    <x v="3"/>
    <x v="2"/>
    <x v="2"/>
    <x v="2"/>
    <x v="2"/>
    <x v="1"/>
    <x v="3"/>
    <x v="3"/>
    <x v="4"/>
    <x v="2"/>
    <x v="4"/>
    <x v="0"/>
    <x v="3"/>
    <x v="0"/>
    <x v="4"/>
    <x v="0"/>
    <x v="2"/>
    <x v="2"/>
    <x v="2"/>
    <x v="3"/>
    <x v="4"/>
    <x v="0"/>
    <x v="1"/>
    <x v="1"/>
    <x v="1"/>
    <x v="4"/>
    <x v="2"/>
    <x v="3"/>
    <x v="3"/>
    <x v="1"/>
    <x v="1"/>
    <x v="0"/>
    <x v="0"/>
    <x v="1"/>
    <x v="0"/>
    <x v="0"/>
    <x v="0"/>
    <x v="11"/>
    <x v="63"/>
    <x v="13"/>
    <x v="4"/>
    <x v="13"/>
    <x v="0"/>
    <x v="3"/>
    <x v="6"/>
    <x v="15"/>
    <x v="19"/>
    <x v="5"/>
  </r>
  <r>
    <x v="0"/>
    <x v="1"/>
    <x v="6"/>
    <n v="2"/>
    <x v="21"/>
    <x v="49"/>
    <x v="0"/>
    <x v="0"/>
    <x v="3"/>
    <x v="0"/>
    <x v="0"/>
    <x v="0"/>
    <x v="2"/>
    <x v="0"/>
    <x v="2"/>
    <x v="0"/>
    <x v="2"/>
    <x v="3"/>
    <x v="1"/>
    <x v="4"/>
    <x v="2"/>
    <x v="1"/>
    <x v="3"/>
    <x v="3"/>
    <x v="2"/>
    <x v="2"/>
    <x v="2"/>
    <x v="0"/>
    <x v="1"/>
    <x v="1"/>
    <x v="2"/>
    <x v="3"/>
    <x v="2"/>
    <x v="2"/>
    <x v="2"/>
    <x v="2"/>
    <x v="0"/>
    <x v="1"/>
    <x v="0"/>
    <x v="0"/>
    <x v="0"/>
    <x v="0"/>
    <x v="1"/>
    <x v="0"/>
    <x v="1"/>
    <x v="0"/>
    <x v="0"/>
    <x v="0"/>
    <x v="0"/>
    <x v="0"/>
    <x v="13"/>
    <x v="18"/>
    <x v="13"/>
    <x v="4"/>
    <x v="15"/>
    <x v="4"/>
    <x v="2"/>
    <x v="6"/>
    <x v="12"/>
    <x v="4"/>
    <x v="2"/>
  </r>
  <r>
    <x v="0"/>
    <x v="1"/>
    <x v="6"/>
    <n v="2"/>
    <x v="21"/>
    <x v="49"/>
    <x v="3"/>
    <x v="0"/>
    <x v="0"/>
    <x v="0"/>
    <x v="0"/>
    <x v="0"/>
    <x v="0"/>
    <x v="0"/>
    <x v="0"/>
    <x v="0"/>
    <x v="0"/>
    <x v="0"/>
    <x v="0"/>
    <x v="0"/>
    <x v="2"/>
    <x v="0"/>
    <x v="0"/>
    <x v="2"/>
    <x v="4"/>
    <x v="0"/>
    <x v="2"/>
    <x v="1"/>
    <x v="4"/>
    <x v="1"/>
    <x v="1"/>
    <x v="2"/>
    <x v="0"/>
    <x v="1"/>
    <x v="0"/>
    <x v="0"/>
    <x v="3"/>
    <x v="1"/>
    <x v="4"/>
    <x v="3"/>
    <x v="4"/>
    <x v="3"/>
    <x v="1"/>
    <x v="0"/>
    <x v="1"/>
    <x v="2"/>
    <x v="0"/>
    <x v="0"/>
    <x v="0"/>
    <x v="0"/>
    <x v="0"/>
    <x v="0"/>
    <x v="0"/>
    <x v="0"/>
    <x v="0"/>
    <x v="6"/>
    <x v="8"/>
    <x v="2"/>
    <x v="19"/>
    <x v="7"/>
    <x v="0"/>
  </r>
  <r>
    <x v="0"/>
    <x v="1"/>
    <x v="6"/>
    <n v="2"/>
    <x v="21"/>
    <x v="49"/>
    <x v="0"/>
    <x v="0"/>
    <x v="0"/>
    <x v="1"/>
    <x v="3"/>
    <x v="2"/>
    <x v="4"/>
    <x v="2"/>
    <x v="0"/>
    <x v="2"/>
    <x v="0"/>
    <x v="2"/>
    <x v="2"/>
    <x v="3"/>
    <x v="1"/>
    <x v="0"/>
    <x v="2"/>
    <x v="0"/>
    <x v="1"/>
    <x v="2"/>
    <x v="0"/>
    <x v="1"/>
    <x v="1"/>
    <x v="1"/>
    <x v="0"/>
    <x v="3"/>
    <x v="0"/>
    <x v="3"/>
    <x v="1"/>
    <x v="0"/>
    <x v="1"/>
    <x v="1"/>
    <x v="1"/>
    <x v="4"/>
    <x v="2"/>
    <x v="1"/>
    <x v="1"/>
    <x v="1"/>
    <x v="0"/>
    <x v="0"/>
    <x v="1"/>
    <x v="0"/>
    <x v="0"/>
    <x v="0"/>
    <x v="6"/>
    <x v="11"/>
    <x v="19"/>
    <x v="4"/>
    <x v="3"/>
    <x v="2"/>
    <x v="1"/>
    <x v="5"/>
    <x v="2"/>
    <x v="8"/>
    <x v="6"/>
  </r>
  <r>
    <x v="0"/>
    <x v="1"/>
    <x v="6"/>
    <n v="2"/>
    <x v="22"/>
    <x v="50"/>
    <x v="0"/>
    <x v="4"/>
    <x v="2"/>
    <x v="3"/>
    <x v="3"/>
    <x v="2"/>
    <x v="3"/>
    <x v="0"/>
    <x v="2"/>
    <x v="3"/>
    <x v="0"/>
    <x v="2"/>
    <x v="1"/>
    <x v="0"/>
    <x v="0"/>
    <x v="0"/>
    <x v="1"/>
    <x v="0"/>
    <x v="0"/>
    <x v="3"/>
    <x v="2"/>
    <x v="2"/>
    <x v="1"/>
    <x v="1"/>
    <x v="2"/>
    <x v="3"/>
    <x v="4"/>
    <x v="1"/>
    <x v="3"/>
    <x v="1"/>
    <x v="3"/>
    <x v="1"/>
    <x v="1"/>
    <x v="4"/>
    <x v="1"/>
    <x v="2"/>
    <x v="1"/>
    <x v="0"/>
    <x v="0"/>
    <x v="0"/>
    <x v="2"/>
    <x v="0"/>
    <x v="0"/>
    <x v="0"/>
    <x v="5"/>
    <x v="6"/>
    <x v="16"/>
    <x v="3"/>
    <x v="0"/>
    <x v="6"/>
    <x v="3"/>
    <x v="0"/>
    <x v="12"/>
    <x v="18"/>
    <x v="4"/>
  </r>
  <r>
    <x v="0"/>
    <x v="1"/>
    <x v="6"/>
    <n v="2"/>
    <x v="21"/>
    <x v="49"/>
    <x v="0"/>
    <x v="3"/>
    <x v="2"/>
    <x v="2"/>
    <x v="2"/>
    <x v="2"/>
    <x v="3"/>
    <x v="4"/>
    <x v="0"/>
    <x v="0"/>
    <x v="0"/>
    <x v="2"/>
    <x v="1"/>
    <x v="2"/>
    <x v="0"/>
    <x v="0"/>
    <x v="2"/>
    <x v="0"/>
    <x v="0"/>
    <x v="1"/>
    <x v="0"/>
    <x v="4"/>
    <x v="1"/>
    <x v="1"/>
    <x v="0"/>
    <x v="0"/>
    <x v="0"/>
    <x v="3"/>
    <x v="1"/>
    <x v="3"/>
    <x v="3"/>
    <x v="1"/>
    <x v="1"/>
    <x v="1"/>
    <x v="1"/>
    <x v="2"/>
    <x v="1"/>
    <x v="0"/>
    <x v="1"/>
    <x v="0"/>
    <x v="1"/>
    <x v="0"/>
    <x v="0"/>
    <x v="0"/>
    <x v="12"/>
    <x v="17"/>
    <x v="20"/>
    <x v="2"/>
    <x v="0"/>
    <x v="2"/>
    <x v="6"/>
    <x v="6"/>
    <x v="6"/>
    <x v="8"/>
    <x v="3"/>
  </r>
  <r>
    <x v="0"/>
    <x v="1"/>
    <x v="6"/>
    <n v="2"/>
    <x v="21"/>
    <x v="49"/>
    <x v="0"/>
    <x v="2"/>
    <x v="2"/>
    <x v="1"/>
    <x v="3"/>
    <x v="2"/>
    <x v="4"/>
    <x v="4"/>
    <x v="0"/>
    <x v="2"/>
    <x v="2"/>
    <x v="3"/>
    <x v="3"/>
    <x v="1"/>
    <x v="1"/>
    <x v="0"/>
    <x v="2"/>
    <x v="0"/>
    <x v="3"/>
    <x v="4"/>
    <x v="2"/>
    <x v="1"/>
    <x v="1"/>
    <x v="1"/>
    <x v="0"/>
    <x v="0"/>
    <x v="3"/>
    <x v="1"/>
    <x v="1"/>
    <x v="1"/>
    <x v="1"/>
    <x v="1"/>
    <x v="4"/>
    <x v="3"/>
    <x v="3"/>
    <x v="2"/>
    <x v="1"/>
    <x v="1"/>
    <x v="1"/>
    <x v="0"/>
    <x v="1"/>
    <x v="0"/>
    <x v="0"/>
    <x v="0"/>
    <x v="5"/>
    <x v="3"/>
    <x v="13"/>
    <x v="8"/>
    <x v="3"/>
    <x v="2"/>
    <x v="4"/>
    <x v="2"/>
    <x v="6"/>
    <x v="9"/>
    <x v="1"/>
  </r>
  <r>
    <x v="0"/>
    <x v="1"/>
    <x v="6"/>
    <n v="2"/>
    <x v="12"/>
    <x v="51"/>
    <x v="0"/>
    <x v="3"/>
    <x v="2"/>
    <x v="1"/>
    <x v="2"/>
    <x v="1"/>
    <x v="2"/>
    <x v="4"/>
    <x v="0"/>
    <x v="3"/>
    <x v="4"/>
    <x v="2"/>
    <x v="1"/>
    <x v="0"/>
    <x v="1"/>
    <x v="5"/>
    <x v="2"/>
    <x v="0"/>
    <x v="4"/>
    <x v="0"/>
    <x v="1"/>
    <x v="0"/>
    <x v="0"/>
    <x v="0"/>
    <x v="4"/>
    <x v="0"/>
    <x v="0"/>
    <x v="5"/>
    <x v="4"/>
    <x v="0"/>
    <x v="0"/>
    <x v="1"/>
    <x v="4"/>
    <x v="2"/>
    <x v="2"/>
    <x v="4"/>
    <x v="1"/>
    <x v="0"/>
    <x v="1"/>
    <x v="2"/>
    <x v="0"/>
    <x v="0"/>
    <x v="0"/>
    <x v="0"/>
    <x v="14"/>
    <x v="10"/>
    <x v="40"/>
    <x v="3"/>
    <x v="20"/>
    <x v="2"/>
    <x v="8"/>
    <x v="1"/>
    <x v="37"/>
    <x v="17"/>
    <x v="1"/>
  </r>
  <r>
    <x v="0"/>
    <x v="1"/>
    <x v="6"/>
    <n v="2"/>
    <x v="12"/>
    <x v="51"/>
    <x v="0"/>
    <x v="0"/>
    <x v="0"/>
    <x v="0"/>
    <x v="0"/>
    <x v="0"/>
    <x v="0"/>
    <x v="0"/>
    <x v="0"/>
    <x v="2"/>
    <x v="0"/>
    <x v="0"/>
    <x v="3"/>
    <x v="3"/>
    <x v="1"/>
    <x v="1"/>
    <x v="2"/>
    <x v="0"/>
    <x v="4"/>
    <x v="2"/>
    <x v="4"/>
    <x v="2"/>
    <x v="1"/>
    <x v="1"/>
    <x v="0"/>
    <x v="0"/>
    <x v="3"/>
    <x v="3"/>
    <x v="1"/>
    <x v="3"/>
    <x v="0"/>
    <x v="1"/>
    <x v="2"/>
    <x v="2"/>
    <x v="2"/>
    <x v="1"/>
    <x v="1"/>
    <x v="1"/>
    <x v="0"/>
    <x v="0"/>
    <x v="0"/>
    <x v="0"/>
    <x v="0"/>
    <x v="0"/>
    <x v="0"/>
    <x v="0"/>
    <x v="20"/>
    <x v="2"/>
    <x v="1"/>
    <x v="2"/>
    <x v="8"/>
    <x v="9"/>
    <x v="6"/>
    <x v="11"/>
    <x v="3"/>
  </r>
  <r>
    <x v="0"/>
    <x v="1"/>
    <x v="6"/>
    <n v="2"/>
    <x v="12"/>
    <x v="51"/>
    <x v="0"/>
    <x v="2"/>
    <x v="2"/>
    <x v="3"/>
    <x v="3"/>
    <x v="1"/>
    <x v="3"/>
    <x v="2"/>
    <x v="2"/>
    <x v="2"/>
    <x v="2"/>
    <x v="3"/>
    <x v="1"/>
    <x v="2"/>
    <x v="3"/>
    <x v="2"/>
    <x v="2"/>
    <x v="0"/>
    <x v="0"/>
    <x v="3"/>
    <x v="1"/>
    <x v="4"/>
    <x v="3"/>
    <x v="0"/>
    <x v="1"/>
    <x v="3"/>
    <x v="2"/>
    <x v="2"/>
    <x v="2"/>
    <x v="2"/>
    <x v="2"/>
    <x v="2"/>
    <x v="0"/>
    <x v="0"/>
    <x v="0"/>
    <x v="0"/>
    <x v="1"/>
    <x v="3"/>
    <x v="1"/>
    <x v="2"/>
    <x v="2"/>
    <x v="0"/>
    <x v="0"/>
    <x v="0"/>
    <x v="3"/>
    <x v="40"/>
    <x v="14"/>
    <x v="2"/>
    <x v="8"/>
    <x v="2"/>
    <x v="3"/>
    <x v="0"/>
    <x v="43"/>
    <x v="4"/>
    <x v="2"/>
  </r>
  <r>
    <x v="0"/>
    <x v="1"/>
    <x v="6"/>
    <n v="2"/>
    <x v="12"/>
    <x v="51"/>
    <x v="2"/>
    <x v="0"/>
    <x v="0"/>
    <x v="1"/>
    <x v="2"/>
    <x v="2"/>
    <x v="2"/>
    <x v="0"/>
    <x v="0"/>
    <x v="0"/>
    <x v="2"/>
    <x v="1"/>
    <x v="2"/>
    <x v="4"/>
    <x v="0"/>
    <x v="0"/>
    <x v="2"/>
    <x v="4"/>
    <x v="1"/>
    <x v="1"/>
    <x v="1"/>
    <x v="0"/>
    <x v="1"/>
    <x v="1"/>
    <x v="0"/>
    <x v="0"/>
    <x v="3"/>
    <x v="1"/>
    <x v="0"/>
    <x v="0"/>
    <x v="1"/>
    <x v="1"/>
    <x v="4"/>
    <x v="3"/>
    <x v="1"/>
    <x v="2"/>
    <x v="1"/>
    <x v="3"/>
    <x v="0"/>
    <x v="0"/>
    <x v="1"/>
    <x v="0"/>
    <x v="0"/>
    <x v="0"/>
    <x v="6"/>
    <x v="17"/>
    <x v="13"/>
    <x v="5"/>
    <x v="0"/>
    <x v="0"/>
    <x v="1"/>
    <x v="1"/>
    <x v="6"/>
    <x v="9"/>
    <x v="0"/>
  </r>
  <r>
    <x v="0"/>
    <x v="1"/>
    <x v="6"/>
    <n v="2"/>
    <x v="12"/>
    <x v="51"/>
    <x v="0"/>
    <x v="0"/>
    <x v="0"/>
    <x v="0"/>
    <x v="2"/>
    <x v="2"/>
    <x v="3"/>
    <x v="0"/>
    <x v="0"/>
    <x v="2"/>
    <x v="2"/>
    <x v="3"/>
    <x v="1"/>
    <x v="3"/>
    <x v="0"/>
    <x v="0"/>
    <x v="1"/>
    <x v="0"/>
    <x v="4"/>
    <x v="3"/>
    <x v="1"/>
    <x v="5"/>
    <x v="1"/>
    <x v="1"/>
    <x v="0"/>
    <x v="0"/>
    <x v="0"/>
    <x v="0"/>
    <x v="0"/>
    <x v="0"/>
    <x v="0"/>
    <x v="1"/>
    <x v="2"/>
    <x v="2"/>
    <x v="2"/>
    <x v="1"/>
    <x v="1"/>
    <x v="0"/>
    <x v="0"/>
    <x v="0"/>
    <x v="1"/>
    <x v="0"/>
    <x v="0"/>
    <x v="0"/>
    <x v="0"/>
    <x v="19"/>
    <x v="13"/>
    <x v="4"/>
    <x v="0"/>
    <x v="6"/>
    <x v="0"/>
    <x v="9"/>
    <x v="6"/>
    <x v="0"/>
    <x v="0"/>
  </r>
  <r>
    <x v="0"/>
    <x v="1"/>
    <x v="6"/>
    <n v="2"/>
    <x v="12"/>
    <x v="51"/>
    <x v="0"/>
    <x v="3"/>
    <x v="0"/>
    <x v="3"/>
    <x v="2"/>
    <x v="2"/>
    <x v="3"/>
    <x v="4"/>
    <x v="0"/>
    <x v="0"/>
    <x v="2"/>
    <x v="3"/>
    <x v="1"/>
    <x v="2"/>
    <x v="0"/>
    <x v="0"/>
    <x v="2"/>
    <x v="0"/>
    <x v="0"/>
    <x v="3"/>
    <x v="1"/>
    <x v="4"/>
    <x v="1"/>
    <x v="1"/>
    <x v="0"/>
    <x v="0"/>
    <x v="0"/>
    <x v="0"/>
    <x v="0"/>
    <x v="0"/>
    <x v="3"/>
    <x v="1"/>
    <x v="4"/>
    <x v="2"/>
    <x v="2"/>
    <x v="2"/>
    <x v="1"/>
    <x v="1"/>
    <x v="0"/>
    <x v="0"/>
    <x v="1"/>
    <x v="0"/>
    <x v="0"/>
    <x v="0"/>
    <x v="6"/>
    <x v="17"/>
    <x v="2"/>
    <x v="2"/>
    <x v="0"/>
    <x v="2"/>
    <x v="3"/>
    <x v="0"/>
    <x v="6"/>
    <x v="0"/>
    <x v="0"/>
  </r>
  <r>
    <x v="0"/>
    <x v="1"/>
    <x v="6"/>
    <n v="2"/>
    <x v="12"/>
    <x v="51"/>
    <x v="0"/>
    <x v="2"/>
    <x v="3"/>
    <x v="1"/>
    <x v="1"/>
    <x v="2"/>
    <x v="2"/>
    <x v="4"/>
    <x v="3"/>
    <x v="3"/>
    <x v="1"/>
    <x v="3"/>
    <x v="3"/>
    <x v="2"/>
    <x v="1"/>
    <x v="2"/>
    <x v="2"/>
    <x v="1"/>
    <x v="3"/>
    <x v="4"/>
    <x v="4"/>
    <x v="5"/>
    <x v="0"/>
    <x v="1"/>
    <x v="2"/>
    <x v="3"/>
    <x v="1"/>
    <x v="5"/>
    <x v="0"/>
    <x v="3"/>
    <x v="3"/>
    <x v="1"/>
    <x v="4"/>
    <x v="3"/>
    <x v="3"/>
    <x v="2"/>
    <x v="1"/>
    <x v="0"/>
    <x v="1"/>
    <x v="1"/>
    <x v="2"/>
    <x v="0"/>
    <x v="0"/>
    <x v="0"/>
    <x v="4"/>
    <x v="7"/>
    <x v="28"/>
    <x v="7"/>
    <x v="2"/>
    <x v="6"/>
    <x v="4"/>
    <x v="7"/>
    <x v="4"/>
    <x v="13"/>
    <x v="6"/>
  </r>
  <r>
    <x v="0"/>
    <x v="1"/>
    <x v="6"/>
    <n v="2"/>
    <x v="12"/>
    <x v="51"/>
    <x v="0"/>
    <x v="3"/>
    <x v="3"/>
    <x v="2"/>
    <x v="1"/>
    <x v="1"/>
    <x v="4"/>
    <x v="2"/>
    <x v="3"/>
    <x v="3"/>
    <x v="3"/>
    <x v="3"/>
    <x v="3"/>
    <x v="2"/>
    <x v="2"/>
    <x v="2"/>
    <x v="0"/>
    <x v="0"/>
    <x v="1"/>
    <x v="2"/>
    <x v="1"/>
    <x v="4"/>
    <x v="1"/>
    <x v="1"/>
    <x v="2"/>
    <x v="2"/>
    <x v="2"/>
    <x v="2"/>
    <x v="2"/>
    <x v="2"/>
    <x v="4"/>
    <x v="1"/>
    <x v="2"/>
    <x v="2"/>
    <x v="2"/>
    <x v="2"/>
    <x v="1"/>
    <x v="1"/>
    <x v="1"/>
    <x v="0"/>
    <x v="2"/>
    <x v="0"/>
    <x v="0"/>
    <x v="0"/>
    <x v="9"/>
    <x v="37"/>
    <x v="10"/>
    <x v="7"/>
    <x v="4"/>
    <x v="0"/>
    <x v="1"/>
    <x v="0"/>
    <x v="13"/>
    <x v="4"/>
    <x v="2"/>
  </r>
  <r>
    <x v="0"/>
    <x v="1"/>
    <x v="6"/>
    <n v="2"/>
    <x v="23"/>
    <x v="51"/>
    <x v="0"/>
    <x v="0"/>
    <x v="0"/>
    <x v="0"/>
    <x v="0"/>
    <x v="0"/>
    <x v="3"/>
    <x v="0"/>
    <x v="0"/>
    <x v="2"/>
    <x v="0"/>
    <x v="2"/>
    <x v="1"/>
    <x v="0"/>
    <x v="0"/>
    <x v="0"/>
    <x v="0"/>
    <x v="4"/>
    <x v="4"/>
    <x v="0"/>
    <x v="0"/>
    <x v="4"/>
    <x v="1"/>
    <x v="1"/>
    <x v="0"/>
    <x v="0"/>
    <x v="0"/>
    <x v="0"/>
    <x v="0"/>
    <x v="0"/>
    <x v="3"/>
    <x v="1"/>
    <x v="3"/>
    <x v="1"/>
    <x v="1"/>
    <x v="1"/>
    <x v="1"/>
    <x v="0"/>
    <x v="0"/>
    <x v="0"/>
    <x v="0"/>
    <x v="0"/>
    <x v="0"/>
    <x v="0"/>
    <x v="0"/>
    <x v="5"/>
    <x v="19"/>
    <x v="3"/>
    <x v="0"/>
    <x v="5"/>
    <x v="8"/>
    <x v="6"/>
    <x v="6"/>
    <x v="0"/>
    <x v="0"/>
  </r>
  <r>
    <x v="0"/>
    <x v="1"/>
    <x v="6"/>
    <n v="2"/>
    <x v="11"/>
    <x v="17"/>
    <x v="0"/>
    <x v="3"/>
    <x v="2"/>
    <x v="2"/>
    <x v="2"/>
    <x v="1"/>
    <x v="2"/>
    <x v="2"/>
    <x v="3"/>
    <x v="3"/>
    <x v="0"/>
    <x v="4"/>
    <x v="1"/>
    <x v="2"/>
    <x v="3"/>
    <x v="1"/>
    <x v="1"/>
    <x v="1"/>
    <x v="1"/>
    <x v="3"/>
    <x v="1"/>
    <x v="4"/>
    <x v="3"/>
    <x v="0"/>
    <x v="2"/>
    <x v="3"/>
    <x v="3"/>
    <x v="5"/>
    <x v="3"/>
    <x v="1"/>
    <x v="4"/>
    <x v="1"/>
    <x v="2"/>
    <x v="2"/>
    <x v="3"/>
    <x v="4"/>
    <x v="1"/>
    <x v="1"/>
    <x v="0"/>
    <x v="1"/>
    <x v="2"/>
    <x v="0"/>
    <x v="0"/>
    <x v="0"/>
    <x v="12"/>
    <x v="3"/>
    <x v="28"/>
    <x v="2"/>
    <x v="6"/>
    <x v="1"/>
    <x v="6"/>
    <x v="0"/>
    <x v="39"/>
    <x v="14"/>
    <x v="4"/>
  </r>
  <r>
    <x v="0"/>
    <x v="1"/>
    <x v="6"/>
    <n v="2"/>
    <x v="11"/>
    <x v="17"/>
    <x v="0"/>
    <x v="3"/>
    <x v="3"/>
    <x v="3"/>
    <x v="3"/>
    <x v="1"/>
    <x v="2"/>
    <x v="2"/>
    <x v="3"/>
    <x v="3"/>
    <x v="3"/>
    <x v="3"/>
    <x v="3"/>
    <x v="2"/>
    <x v="3"/>
    <x v="1"/>
    <x v="1"/>
    <x v="0"/>
    <x v="0"/>
    <x v="3"/>
    <x v="4"/>
    <x v="2"/>
    <x v="0"/>
    <x v="0"/>
    <x v="2"/>
    <x v="3"/>
    <x v="3"/>
    <x v="1"/>
    <x v="3"/>
    <x v="1"/>
    <x v="1"/>
    <x v="1"/>
    <x v="2"/>
    <x v="2"/>
    <x v="3"/>
    <x v="4"/>
    <x v="1"/>
    <x v="1"/>
    <x v="1"/>
    <x v="0"/>
    <x v="2"/>
    <x v="0"/>
    <x v="0"/>
    <x v="0"/>
    <x v="3"/>
    <x v="4"/>
    <x v="10"/>
    <x v="7"/>
    <x v="6"/>
    <x v="6"/>
    <x v="3"/>
    <x v="9"/>
    <x v="34"/>
    <x v="9"/>
    <x v="4"/>
  </r>
  <r>
    <x v="0"/>
    <x v="1"/>
    <x v="6"/>
    <n v="2"/>
    <x v="11"/>
    <x v="17"/>
    <x v="0"/>
    <x v="2"/>
    <x v="3"/>
    <x v="2"/>
    <x v="3"/>
    <x v="2"/>
    <x v="2"/>
    <x v="4"/>
    <x v="2"/>
    <x v="2"/>
    <x v="2"/>
    <x v="3"/>
    <x v="1"/>
    <x v="3"/>
    <x v="2"/>
    <x v="0"/>
    <x v="1"/>
    <x v="0"/>
    <x v="3"/>
    <x v="1"/>
    <x v="5"/>
    <x v="0"/>
    <x v="1"/>
    <x v="1"/>
    <x v="0"/>
    <x v="0"/>
    <x v="3"/>
    <x v="4"/>
    <x v="3"/>
    <x v="2"/>
    <x v="1"/>
    <x v="1"/>
    <x v="1"/>
    <x v="1"/>
    <x v="2"/>
    <x v="3"/>
    <x v="1"/>
    <x v="1"/>
    <x v="0"/>
    <x v="0"/>
    <x v="2"/>
    <x v="0"/>
    <x v="0"/>
    <x v="0"/>
    <x v="3"/>
    <x v="10"/>
    <x v="14"/>
    <x v="4"/>
    <x v="0"/>
    <x v="6"/>
    <x v="7"/>
    <x v="9"/>
    <x v="6"/>
    <x v="19"/>
    <x v="4"/>
  </r>
  <r>
    <x v="0"/>
    <x v="1"/>
    <x v="5"/>
    <n v="2"/>
    <x v="20"/>
    <x v="47"/>
    <x v="0"/>
    <x v="3"/>
    <x v="2"/>
    <x v="1"/>
    <x v="2"/>
    <x v="4"/>
    <x v="5"/>
    <x v="4"/>
    <x v="2"/>
    <x v="2"/>
    <x v="0"/>
    <x v="3"/>
    <x v="3"/>
    <x v="2"/>
    <x v="4"/>
    <x v="1"/>
    <x v="2"/>
    <x v="4"/>
    <x v="2"/>
    <x v="1"/>
    <x v="1"/>
    <x v="3"/>
    <x v="1"/>
    <x v="1"/>
    <x v="2"/>
    <x v="0"/>
    <x v="4"/>
    <x v="1"/>
    <x v="1"/>
    <x v="3"/>
    <x v="1"/>
    <x v="1"/>
    <x v="2"/>
    <x v="3"/>
    <x v="0"/>
    <x v="2"/>
    <x v="1"/>
    <x v="1"/>
    <x v="0"/>
    <x v="1"/>
    <x v="1"/>
    <x v="0"/>
    <x v="0"/>
    <x v="0"/>
    <x v="14"/>
    <x v="51"/>
    <x v="16"/>
    <x v="7"/>
    <x v="18"/>
    <x v="0"/>
    <x v="1"/>
    <x v="1"/>
    <x v="2"/>
    <x v="18"/>
    <x v="3"/>
  </r>
  <r>
    <x v="0"/>
    <x v="1"/>
    <x v="5"/>
    <n v="2"/>
    <x v="16"/>
    <x v="52"/>
    <x v="1"/>
    <x v="3"/>
    <x v="0"/>
    <x v="0"/>
    <x v="0"/>
    <x v="0"/>
    <x v="0"/>
    <x v="0"/>
    <x v="0"/>
    <x v="2"/>
    <x v="0"/>
    <x v="3"/>
    <x v="0"/>
    <x v="4"/>
    <x v="0"/>
    <x v="0"/>
    <x v="3"/>
    <x v="4"/>
    <x v="4"/>
    <x v="2"/>
    <x v="2"/>
    <x v="1"/>
    <x v="1"/>
    <x v="1"/>
    <x v="0"/>
    <x v="3"/>
    <x v="0"/>
    <x v="2"/>
    <x v="0"/>
    <x v="0"/>
    <x v="3"/>
    <x v="1"/>
    <x v="0"/>
    <x v="1"/>
    <x v="2"/>
    <x v="0"/>
    <x v="1"/>
    <x v="1"/>
    <x v="0"/>
    <x v="1"/>
    <x v="0"/>
    <x v="0"/>
    <x v="0"/>
    <x v="0"/>
    <x v="11"/>
    <x v="0"/>
    <x v="6"/>
    <x v="0"/>
    <x v="0"/>
    <x v="5"/>
    <x v="8"/>
    <x v="2"/>
    <x v="2"/>
    <x v="0"/>
    <x v="0"/>
  </r>
  <r>
    <x v="0"/>
    <x v="1"/>
    <x v="9"/>
    <n v="2"/>
    <x v="24"/>
    <x v="28"/>
    <x v="0"/>
    <x v="0"/>
    <x v="0"/>
    <x v="3"/>
    <x v="3"/>
    <x v="0"/>
    <x v="3"/>
    <x v="0"/>
    <x v="0"/>
    <x v="3"/>
    <x v="2"/>
    <x v="1"/>
    <x v="3"/>
    <x v="3"/>
    <x v="0"/>
    <x v="2"/>
    <x v="0"/>
    <x v="4"/>
    <x v="1"/>
    <x v="1"/>
    <x v="2"/>
    <x v="1"/>
    <x v="1"/>
    <x v="1"/>
    <x v="0"/>
    <x v="0"/>
    <x v="0"/>
    <x v="0"/>
    <x v="0"/>
    <x v="0"/>
    <x v="3"/>
    <x v="1"/>
    <x v="2"/>
    <x v="2"/>
    <x v="4"/>
    <x v="1"/>
    <x v="1"/>
    <x v="1"/>
    <x v="1"/>
    <x v="0"/>
    <x v="2"/>
    <x v="0"/>
    <x v="0"/>
    <x v="0"/>
    <x v="13"/>
    <x v="46"/>
    <x v="15"/>
    <x v="2"/>
    <x v="11"/>
    <x v="5"/>
    <x v="1"/>
    <x v="2"/>
    <x v="6"/>
    <x v="0"/>
    <x v="0"/>
  </r>
  <r>
    <x v="0"/>
    <x v="1"/>
    <x v="9"/>
    <n v="2"/>
    <x v="24"/>
    <x v="28"/>
    <x v="1"/>
    <x v="2"/>
    <x v="3"/>
    <x v="1"/>
    <x v="3"/>
    <x v="1"/>
    <x v="4"/>
    <x v="4"/>
    <x v="3"/>
    <x v="3"/>
    <x v="3"/>
    <x v="1"/>
    <x v="1"/>
    <x v="3"/>
    <x v="1"/>
    <x v="1"/>
    <x v="1"/>
    <x v="2"/>
    <x v="1"/>
    <x v="3"/>
    <x v="0"/>
    <x v="0"/>
    <x v="0"/>
    <x v="2"/>
    <x v="1"/>
    <x v="2"/>
    <x v="1"/>
    <x v="5"/>
    <x v="2"/>
    <x v="2"/>
    <x v="1"/>
    <x v="1"/>
    <x v="2"/>
    <x v="2"/>
    <x v="4"/>
    <x v="2"/>
    <x v="1"/>
    <x v="3"/>
    <x v="1"/>
    <x v="1"/>
    <x v="3"/>
    <x v="0"/>
    <x v="0"/>
    <x v="0"/>
    <x v="4"/>
    <x v="4"/>
    <x v="4"/>
    <x v="4"/>
    <x v="1"/>
    <x v="8"/>
    <x v="6"/>
    <x v="0"/>
    <x v="9"/>
    <x v="13"/>
    <x v="2"/>
  </r>
  <r>
    <x v="0"/>
    <x v="1"/>
    <x v="9"/>
    <n v="2"/>
    <x v="24"/>
    <x v="28"/>
    <x v="1"/>
    <x v="2"/>
    <x v="2"/>
    <x v="4"/>
    <x v="3"/>
    <x v="2"/>
    <x v="2"/>
    <x v="4"/>
    <x v="2"/>
    <x v="2"/>
    <x v="3"/>
    <x v="2"/>
    <x v="0"/>
    <x v="1"/>
    <x v="0"/>
    <x v="2"/>
    <x v="2"/>
    <x v="0"/>
    <x v="0"/>
    <x v="0"/>
    <x v="2"/>
    <x v="1"/>
    <x v="0"/>
    <x v="1"/>
    <x v="2"/>
    <x v="3"/>
    <x v="0"/>
    <x v="3"/>
    <x v="1"/>
    <x v="3"/>
    <x v="3"/>
    <x v="1"/>
    <x v="0"/>
    <x v="3"/>
    <x v="4"/>
    <x v="0"/>
    <x v="1"/>
    <x v="0"/>
    <x v="0"/>
    <x v="0"/>
    <x v="0"/>
    <x v="0"/>
    <x v="0"/>
    <x v="0"/>
    <x v="18"/>
    <x v="10"/>
    <x v="5"/>
    <x v="2"/>
    <x v="11"/>
    <x v="2"/>
    <x v="0"/>
    <x v="2"/>
    <x v="4"/>
    <x v="8"/>
    <x v="3"/>
  </r>
  <r>
    <x v="0"/>
    <x v="1"/>
    <x v="9"/>
    <n v="2"/>
    <x v="24"/>
    <x v="28"/>
    <x v="1"/>
    <x v="2"/>
    <x v="3"/>
    <x v="1"/>
    <x v="3"/>
    <x v="2"/>
    <x v="2"/>
    <x v="2"/>
    <x v="2"/>
    <x v="2"/>
    <x v="0"/>
    <x v="2"/>
    <x v="3"/>
    <x v="2"/>
    <x v="1"/>
    <x v="1"/>
    <x v="2"/>
    <x v="1"/>
    <x v="1"/>
    <x v="1"/>
    <x v="0"/>
    <x v="4"/>
    <x v="0"/>
    <x v="1"/>
    <x v="2"/>
    <x v="3"/>
    <x v="3"/>
    <x v="3"/>
    <x v="0"/>
    <x v="1"/>
    <x v="3"/>
    <x v="1"/>
    <x v="1"/>
    <x v="4"/>
    <x v="2"/>
    <x v="1"/>
    <x v="1"/>
    <x v="0"/>
    <x v="0"/>
    <x v="1"/>
    <x v="1"/>
    <x v="0"/>
    <x v="0"/>
    <x v="0"/>
    <x v="4"/>
    <x v="3"/>
    <x v="6"/>
    <x v="7"/>
    <x v="1"/>
    <x v="6"/>
    <x v="1"/>
    <x v="6"/>
    <x v="4"/>
    <x v="11"/>
    <x v="5"/>
  </r>
  <r>
    <x v="0"/>
    <x v="1"/>
    <x v="9"/>
    <n v="2"/>
    <x v="24"/>
    <x v="28"/>
    <x v="1"/>
    <x v="3"/>
    <x v="2"/>
    <x v="3"/>
    <x v="2"/>
    <x v="2"/>
    <x v="2"/>
    <x v="4"/>
    <x v="2"/>
    <x v="2"/>
    <x v="2"/>
    <x v="2"/>
    <x v="1"/>
    <x v="2"/>
    <x v="1"/>
    <x v="2"/>
    <x v="2"/>
    <x v="0"/>
    <x v="0"/>
    <x v="3"/>
    <x v="0"/>
    <x v="0"/>
    <x v="0"/>
    <x v="1"/>
    <x v="0"/>
    <x v="0"/>
    <x v="3"/>
    <x v="3"/>
    <x v="0"/>
    <x v="0"/>
    <x v="3"/>
    <x v="1"/>
    <x v="3"/>
    <x v="4"/>
    <x v="1"/>
    <x v="1"/>
    <x v="1"/>
    <x v="1"/>
    <x v="0"/>
    <x v="2"/>
    <x v="0"/>
    <x v="0"/>
    <x v="0"/>
    <x v="0"/>
    <x v="9"/>
    <x v="13"/>
    <x v="13"/>
    <x v="2"/>
    <x v="2"/>
    <x v="2"/>
    <x v="3"/>
    <x v="0"/>
    <x v="17"/>
    <x v="11"/>
    <x v="0"/>
  </r>
  <r>
    <x v="0"/>
    <x v="1"/>
    <x v="9"/>
    <n v="2"/>
    <x v="24"/>
    <x v="28"/>
    <x v="0"/>
    <x v="3"/>
    <x v="3"/>
    <x v="3"/>
    <x v="2"/>
    <x v="2"/>
    <x v="2"/>
    <x v="4"/>
    <x v="2"/>
    <x v="2"/>
    <x v="2"/>
    <x v="1"/>
    <x v="0"/>
    <x v="0"/>
    <x v="0"/>
    <x v="0"/>
    <x v="2"/>
    <x v="1"/>
    <x v="0"/>
    <x v="2"/>
    <x v="0"/>
    <x v="0"/>
    <x v="3"/>
    <x v="1"/>
    <x v="0"/>
    <x v="3"/>
    <x v="1"/>
    <x v="5"/>
    <x v="0"/>
    <x v="2"/>
    <x v="1"/>
    <x v="1"/>
    <x v="4"/>
    <x v="2"/>
    <x v="4"/>
    <x v="1"/>
    <x v="1"/>
    <x v="3"/>
    <x v="0"/>
    <x v="0"/>
    <x v="1"/>
    <x v="0"/>
    <x v="0"/>
    <x v="0"/>
    <x v="3"/>
    <x v="13"/>
    <x v="15"/>
    <x v="0"/>
    <x v="0"/>
    <x v="6"/>
    <x v="3"/>
    <x v="0"/>
    <x v="18"/>
    <x v="13"/>
    <x v="0"/>
  </r>
  <r>
    <x v="0"/>
    <x v="1"/>
    <x v="6"/>
    <n v="2"/>
    <x v="23"/>
    <x v="24"/>
    <x v="0"/>
    <x v="3"/>
    <x v="0"/>
    <x v="2"/>
    <x v="2"/>
    <x v="2"/>
    <x v="3"/>
    <x v="4"/>
    <x v="0"/>
    <x v="2"/>
    <x v="2"/>
    <x v="1"/>
    <x v="1"/>
    <x v="2"/>
    <x v="0"/>
    <x v="0"/>
    <x v="2"/>
    <x v="0"/>
    <x v="0"/>
    <x v="0"/>
    <x v="0"/>
    <x v="4"/>
    <x v="1"/>
    <x v="1"/>
    <x v="2"/>
    <x v="3"/>
    <x v="0"/>
    <x v="3"/>
    <x v="1"/>
    <x v="3"/>
    <x v="0"/>
    <x v="1"/>
    <x v="1"/>
    <x v="1"/>
    <x v="2"/>
    <x v="2"/>
    <x v="1"/>
    <x v="0"/>
    <x v="1"/>
    <x v="1"/>
    <x v="1"/>
    <x v="0"/>
    <x v="0"/>
    <x v="0"/>
    <x v="2"/>
    <x v="17"/>
    <x v="14"/>
    <x v="2"/>
    <x v="0"/>
    <x v="2"/>
    <x v="0"/>
    <x v="6"/>
    <x v="12"/>
    <x v="8"/>
    <x v="3"/>
  </r>
  <r>
    <x v="0"/>
    <x v="1"/>
    <x v="9"/>
    <n v="2"/>
    <x v="24"/>
    <x v="28"/>
    <x v="1"/>
    <x v="3"/>
    <x v="3"/>
    <x v="4"/>
    <x v="2"/>
    <x v="4"/>
    <x v="3"/>
    <x v="1"/>
    <x v="2"/>
    <x v="2"/>
    <x v="2"/>
    <x v="3"/>
    <x v="1"/>
    <x v="0"/>
    <x v="0"/>
    <x v="2"/>
    <x v="3"/>
    <x v="3"/>
    <x v="0"/>
    <x v="3"/>
    <x v="2"/>
    <x v="4"/>
    <x v="0"/>
    <x v="1"/>
    <x v="1"/>
    <x v="2"/>
    <x v="3"/>
    <x v="2"/>
    <x v="2"/>
    <x v="3"/>
    <x v="0"/>
    <x v="1"/>
    <x v="0"/>
    <x v="2"/>
    <x v="4"/>
    <x v="2"/>
    <x v="1"/>
    <x v="3"/>
    <x v="0"/>
    <x v="1"/>
    <x v="2"/>
    <x v="0"/>
    <x v="0"/>
    <x v="0"/>
    <x v="18"/>
    <x v="17"/>
    <x v="14"/>
    <x v="3"/>
    <x v="11"/>
    <x v="4"/>
    <x v="3"/>
    <x v="5"/>
    <x v="28"/>
    <x v="10"/>
    <x v="3"/>
  </r>
  <r>
    <x v="0"/>
    <x v="1"/>
    <x v="7"/>
    <n v="2"/>
    <x v="13"/>
    <x v="22"/>
    <x v="1"/>
    <x v="0"/>
    <x v="2"/>
    <x v="0"/>
    <x v="3"/>
    <x v="1"/>
    <x v="2"/>
    <x v="2"/>
    <x v="3"/>
    <x v="3"/>
    <x v="2"/>
    <x v="3"/>
    <x v="1"/>
    <x v="3"/>
    <x v="1"/>
    <x v="3"/>
    <x v="3"/>
    <x v="3"/>
    <x v="2"/>
    <x v="2"/>
    <x v="3"/>
    <x v="3"/>
    <x v="2"/>
    <x v="3"/>
    <x v="3"/>
    <x v="4"/>
    <x v="2"/>
    <x v="2"/>
    <x v="1"/>
    <x v="3"/>
    <x v="0"/>
    <x v="1"/>
    <x v="0"/>
    <x v="0"/>
    <x v="0"/>
    <x v="0"/>
    <x v="1"/>
    <x v="3"/>
    <x v="1"/>
    <x v="1"/>
    <x v="4"/>
    <x v="0"/>
    <x v="0"/>
    <x v="0"/>
    <x v="11"/>
    <x v="4"/>
    <x v="7"/>
    <x v="4"/>
    <x v="21"/>
    <x v="4"/>
    <x v="2"/>
    <x v="4"/>
    <x v="5"/>
    <x v="4"/>
    <x v="3"/>
  </r>
  <r>
    <x v="0"/>
    <x v="1"/>
    <x v="7"/>
    <n v="2"/>
    <x v="13"/>
    <x v="22"/>
    <x v="1"/>
    <x v="2"/>
    <x v="3"/>
    <x v="2"/>
    <x v="1"/>
    <x v="1"/>
    <x v="2"/>
    <x v="2"/>
    <x v="3"/>
    <x v="2"/>
    <x v="3"/>
    <x v="3"/>
    <x v="4"/>
    <x v="1"/>
    <x v="3"/>
    <x v="1"/>
    <x v="2"/>
    <x v="1"/>
    <x v="3"/>
    <x v="4"/>
    <x v="1"/>
    <x v="0"/>
    <x v="1"/>
    <x v="1"/>
    <x v="2"/>
    <x v="1"/>
    <x v="1"/>
    <x v="1"/>
    <x v="4"/>
    <x v="4"/>
    <x v="3"/>
    <x v="1"/>
    <x v="1"/>
    <x v="3"/>
    <x v="2"/>
    <x v="4"/>
    <x v="1"/>
    <x v="0"/>
    <x v="1"/>
    <x v="1"/>
    <x v="1"/>
    <x v="0"/>
    <x v="0"/>
    <x v="0"/>
    <x v="3"/>
    <x v="28"/>
    <x v="18"/>
    <x v="9"/>
    <x v="6"/>
    <x v="6"/>
    <x v="4"/>
    <x v="1"/>
    <x v="20"/>
    <x v="1"/>
    <x v="8"/>
  </r>
  <r>
    <x v="0"/>
    <x v="1"/>
    <x v="6"/>
    <n v="2"/>
    <x v="12"/>
    <x v="24"/>
    <x v="0"/>
    <x v="3"/>
    <x v="2"/>
    <x v="3"/>
    <x v="2"/>
    <x v="2"/>
    <x v="2"/>
    <x v="2"/>
    <x v="0"/>
    <x v="2"/>
    <x v="2"/>
    <x v="2"/>
    <x v="1"/>
    <x v="2"/>
    <x v="0"/>
    <x v="2"/>
    <x v="1"/>
    <x v="0"/>
    <x v="0"/>
    <x v="3"/>
    <x v="0"/>
    <x v="4"/>
    <x v="1"/>
    <x v="1"/>
    <x v="0"/>
    <x v="0"/>
    <x v="3"/>
    <x v="3"/>
    <x v="1"/>
    <x v="3"/>
    <x v="0"/>
    <x v="1"/>
    <x v="4"/>
    <x v="3"/>
    <x v="2"/>
    <x v="0"/>
    <x v="1"/>
    <x v="0"/>
    <x v="1"/>
    <x v="0"/>
    <x v="1"/>
    <x v="0"/>
    <x v="0"/>
    <x v="0"/>
    <x v="9"/>
    <x v="2"/>
    <x v="2"/>
    <x v="2"/>
    <x v="11"/>
    <x v="6"/>
    <x v="3"/>
    <x v="6"/>
    <x v="6"/>
    <x v="11"/>
    <x v="3"/>
  </r>
  <r>
    <x v="0"/>
    <x v="1"/>
    <x v="8"/>
    <n v="2"/>
    <x v="15"/>
    <x v="41"/>
    <x v="0"/>
    <x v="3"/>
    <x v="3"/>
    <x v="2"/>
    <x v="3"/>
    <x v="1"/>
    <x v="2"/>
    <x v="2"/>
    <x v="2"/>
    <x v="2"/>
    <x v="2"/>
    <x v="3"/>
    <x v="3"/>
    <x v="2"/>
    <x v="3"/>
    <x v="1"/>
    <x v="1"/>
    <x v="1"/>
    <x v="1"/>
    <x v="1"/>
    <x v="1"/>
    <x v="0"/>
    <x v="3"/>
    <x v="0"/>
    <x v="1"/>
    <x v="2"/>
    <x v="1"/>
    <x v="1"/>
    <x v="3"/>
    <x v="1"/>
    <x v="1"/>
    <x v="1"/>
    <x v="2"/>
    <x v="2"/>
    <x v="3"/>
    <x v="4"/>
    <x v="1"/>
    <x v="4"/>
    <x v="1"/>
    <x v="1"/>
    <x v="2"/>
    <x v="0"/>
    <x v="0"/>
    <x v="0"/>
    <x v="9"/>
    <x v="4"/>
    <x v="14"/>
    <x v="7"/>
    <x v="6"/>
    <x v="1"/>
    <x v="1"/>
    <x v="1"/>
    <x v="19"/>
    <x v="1"/>
    <x v="4"/>
  </r>
  <r>
    <x v="0"/>
    <x v="1"/>
    <x v="8"/>
    <n v="2"/>
    <x v="19"/>
    <x v="41"/>
    <x v="0"/>
    <x v="3"/>
    <x v="2"/>
    <x v="1"/>
    <x v="2"/>
    <x v="2"/>
    <x v="3"/>
    <x v="4"/>
    <x v="2"/>
    <x v="2"/>
    <x v="2"/>
    <x v="2"/>
    <x v="1"/>
    <x v="3"/>
    <x v="1"/>
    <x v="1"/>
    <x v="2"/>
    <x v="0"/>
    <x v="0"/>
    <x v="3"/>
    <x v="4"/>
    <x v="0"/>
    <x v="0"/>
    <x v="5"/>
    <x v="1"/>
    <x v="2"/>
    <x v="3"/>
    <x v="3"/>
    <x v="3"/>
    <x v="1"/>
    <x v="0"/>
    <x v="1"/>
    <x v="1"/>
    <x v="2"/>
    <x v="2"/>
    <x v="1"/>
    <x v="1"/>
    <x v="1"/>
    <x v="0"/>
    <x v="1"/>
    <x v="1"/>
    <x v="0"/>
    <x v="0"/>
    <x v="0"/>
    <x v="14"/>
    <x v="17"/>
    <x v="13"/>
    <x v="4"/>
    <x v="1"/>
    <x v="2"/>
    <x v="3"/>
    <x v="3"/>
    <x v="19"/>
    <x v="11"/>
    <x v="4"/>
  </r>
  <r>
    <x v="0"/>
    <x v="1"/>
    <x v="8"/>
    <n v="2"/>
    <x v="19"/>
    <x v="41"/>
    <x v="1"/>
    <x v="3"/>
    <x v="2"/>
    <x v="3"/>
    <x v="2"/>
    <x v="1"/>
    <x v="4"/>
    <x v="4"/>
    <x v="3"/>
    <x v="3"/>
    <x v="3"/>
    <x v="1"/>
    <x v="3"/>
    <x v="3"/>
    <x v="1"/>
    <x v="2"/>
    <x v="2"/>
    <x v="1"/>
    <x v="1"/>
    <x v="3"/>
    <x v="1"/>
    <x v="2"/>
    <x v="0"/>
    <x v="1"/>
    <x v="1"/>
    <x v="2"/>
    <x v="4"/>
    <x v="1"/>
    <x v="3"/>
    <x v="3"/>
    <x v="0"/>
    <x v="1"/>
    <x v="1"/>
    <x v="2"/>
    <x v="2"/>
    <x v="2"/>
    <x v="1"/>
    <x v="1"/>
    <x v="1"/>
    <x v="1"/>
    <x v="2"/>
    <x v="0"/>
    <x v="0"/>
    <x v="0"/>
    <x v="9"/>
    <x v="3"/>
    <x v="4"/>
    <x v="2"/>
    <x v="2"/>
    <x v="6"/>
    <x v="6"/>
    <x v="3"/>
    <x v="28"/>
    <x v="18"/>
    <x v="1"/>
  </r>
  <r>
    <x v="0"/>
    <x v="1"/>
    <x v="8"/>
    <n v="2"/>
    <x v="15"/>
    <x v="41"/>
    <x v="0"/>
    <x v="3"/>
    <x v="2"/>
    <x v="2"/>
    <x v="2"/>
    <x v="2"/>
    <x v="2"/>
    <x v="2"/>
    <x v="3"/>
    <x v="2"/>
    <x v="3"/>
    <x v="3"/>
    <x v="1"/>
    <x v="2"/>
    <x v="1"/>
    <x v="1"/>
    <x v="2"/>
    <x v="0"/>
    <x v="0"/>
    <x v="3"/>
    <x v="1"/>
    <x v="0"/>
    <x v="1"/>
    <x v="1"/>
    <x v="1"/>
    <x v="2"/>
    <x v="1"/>
    <x v="1"/>
    <x v="1"/>
    <x v="3"/>
    <x v="0"/>
    <x v="1"/>
    <x v="1"/>
    <x v="2"/>
    <x v="2"/>
    <x v="2"/>
    <x v="1"/>
    <x v="1"/>
    <x v="1"/>
    <x v="1"/>
    <x v="2"/>
    <x v="0"/>
    <x v="0"/>
    <x v="0"/>
    <x v="12"/>
    <x v="2"/>
    <x v="18"/>
    <x v="2"/>
    <x v="1"/>
    <x v="2"/>
    <x v="3"/>
    <x v="1"/>
    <x v="3"/>
    <x v="1"/>
    <x v="3"/>
  </r>
  <r>
    <x v="0"/>
    <x v="1"/>
    <x v="8"/>
    <n v="2"/>
    <x v="15"/>
    <x v="41"/>
    <x v="0"/>
    <x v="2"/>
    <x v="3"/>
    <x v="1"/>
    <x v="3"/>
    <x v="2"/>
    <x v="4"/>
    <x v="4"/>
    <x v="0"/>
    <x v="2"/>
    <x v="2"/>
    <x v="2"/>
    <x v="3"/>
    <x v="3"/>
    <x v="1"/>
    <x v="3"/>
    <x v="2"/>
    <x v="0"/>
    <x v="1"/>
    <x v="1"/>
    <x v="1"/>
    <x v="0"/>
    <x v="1"/>
    <x v="1"/>
    <x v="0"/>
    <x v="0"/>
    <x v="1"/>
    <x v="3"/>
    <x v="3"/>
    <x v="4"/>
    <x v="0"/>
    <x v="1"/>
    <x v="1"/>
    <x v="1"/>
    <x v="2"/>
    <x v="1"/>
    <x v="1"/>
    <x v="0"/>
    <x v="1"/>
    <x v="2"/>
    <x v="3"/>
    <x v="0"/>
    <x v="0"/>
    <x v="0"/>
    <x v="4"/>
    <x v="3"/>
    <x v="2"/>
    <x v="2"/>
    <x v="21"/>
    <x v="2"/>
    <x v="1"/>
    <x v="1"/>
    <x v="6"/>
    <x v="3"/>
    <x v="9"/>
  </r>
  <r>
    <x v="0"/>
    <x v="1"/>
    <x v="8"/>
    <n v="2"/>
    <x v="15"/>
    <x v="41"/>
    <x v="0"/>
    <x v="3"/>
    <x v="2"/>
    <x v="2"/>
    <x v="2"/>
    <x v="2"/>
    <x v="2"/>
    <x v="3"/>
    <x v="2"/>
    <x v="2"/>
    <x v="2"/>
    <x v="3"/>
    <x v="4"/>
    <x v="2"/>
    <x v="0"/>
    <x v="0"/>
    <x v="0"/>
    <x v="0"/>
    <x v="4"/>
    <x v="1"/>
    <x v="4"/>
    <x v="4"/>
    <x v="1"/>
    <x v="1"/>
    <x v="2"/>
    <x v="0"/>
    <x v="2"/>
    <x v="5"/>
    <x v="1"/>
    <x v="2"/>
    <x v="3"/>
    <x v="1"/>
    <x v="1"/>
    <x v="1"/>
    <x v="3"/>
    <x v="1"/>
    <x v="1"/>
    <x v="3"/>
    <x v="1"/>
    <x v="1"/>
    <x v="3"/>
    <x v="0"/>
    <x v="0"/>
    <x v="0"/>
    <x v="12"/>
    <x v="43"/>
    <x v="14"/>
    <x v="8"/>
    <x v="0"/>
    <x v="0"/>
    <x v="5"/>
    <x v="1"/>
    <x v="2"/>
    <x v="18"/>
    <x v="3"/>
  </r>
  <r>
    <x v="0"/>
    <x v="1"/>
    <x v="8"/>
    <n v="2"/>
    <x v="15"/>
    <x v="41"/>
    <x v="0"/>
    <x v="3"/>
    <x v="2"/>
    <x v="2"/>
    <x v="2"/>
    <x v="1"/>
    <x v="2"/>
    <x v="2"/>
    <x v="3"/>
    <x v="2"/>
    <x v="2"/>
    <x v="3"/>
    <x v="3"/>
    <x v="3"/>
    <x v="1"/>
    <x v="1"/>
    <x v="1"/>
    <x v="0"/>
    <x v="0"/>
    <x v="3"/>
    <x v="0"/>
    <x v="0"/>
    <x v="5"/>
    <x v="0"/>
    <x v="1"/>
    <x v="3"/>
    <x v="1"/>
    <x v="1"/>
    <x v="3"/>
    <x v="4"/>
    <x v="1"/>
    <x v="1"/>
    <x v="2"/>
    <x v="2"/>
    <x v="3"/>
    <x v="4"/>
    <x v="1"/>
    <x v="1"/>
    <x v="0"/>
    <x v="1"/>
    <x v="2"/>
    <x v="0"/>
    <x v="0"/>
    <x v="0"/>
    <x v="12"/>
    <x v="3"/>
    <x v="15"/>
    <x v="2"/>
    <x v="1"/>
    <x v="6"/>
    <x v="3"/>
    <x v="0"/>
    <x v="40"/>
    <x v="1"/>
    <x v="9"/>
  </r>
  <r>
    <x v="0"/>
    <x v="1"/>
    <x v="8"/>
    <n v="2"/>
    <x v="15"/>
    <x v="41"/>
    <x v="0"/>
    <x v="3"/>
    <x v="2"/>
    <x v="2"/>
    <x v="2"/>
    <x v="2"/>
    <x v="3"/>
    <x v="4"/>
    <x v="3"/>
    <x v="3"/>
    <x v="2"/>
    <x v="2"/>
    <x v="3"/>
    <x v="2"/>
    <x v="2"/>
    <x v="1"/>
    <x v="2"/>
    <x v="0"/>
    <x v="0"/>
    <x v="3"/>
    <x v="0"/>
    <x v="4"/>
    <x v="1"/>
    <x v="1"/>
    <x v="0"/>
    <x v="0"/>
    <x v="4"/>
    <x v="4"/>
    <x v="0"/>
    <x v="2"/>
    <x v="0"/>
    <x v="1"/>
    <x v="4"/>
    <x v="3"/>
    <x v="4"/>
    <x v="3"/>
    <x v="1"/>
    <x v="0"/>
    <x v="1"/>
    <x v="0"/>
    <x v="0"/>
    <x v="0"/>
    <x v="0"/>
    <x v="0"/>
    <x v="12"/>
    <x v="17"/>
    <x v="15"/>
    <x v="7"/>
    <x v="15"/>
    <x v="2"/>
    <x v="3"/>
    <x v="6"/>
    <x v="6"/>
    <x v="12"/>
    <x v="0"/>
  </r>
  <r>
    <x v="0"/>
    <x v="1"/>
    <x v="8"/>
    <n v="2"/>
    <x v="17"/>
    <x v="41"/>
    <x v="0"/>
    <x v="2"/>
    <x v="3"/>
    <x v="1"/>
    <x v="1"/>
    <x v="3"/>
    <x v="4"/>
    <x v="3"/>
    <x v="1"/>
    <x v="4"/>
    <x v="3"/>
    <x v="3"/>
    <x v="4"/>
    <x v="2"/>
    <x v="3"/>
    <x v="1"/>
    <x v="0"/>
    <x v="4"/>
    <x v="3"/>
    <x v="1"/>
    <x v="4"/>
    <x v="2"/>
    <x v="1"/>
    <x v="1"/>
    <x v="0"/>
    <x v="0"/>
    <x v="1"/>
    <x v="5"/>
    <x v="3"/>
    <x v="3"/>
    <x v="3"/>
    <x v="1"/>
    <x v="2"/>
    <x v="2"/>
    <x v="3"/>
    <x v="4"/>
    <x v="1"/>
    <x v="3"/>
    <x v="0"/>
    <x v="1"/>
    <x v="2"/>
    <x v="0"/>
    <x v="0"/>
    <x v="0"/>
    <x v="4"/>
    <x v="64"/>
    <x v="24"/>
    <x v="8"/>
    <x v="6"/>
    <x v="5"/>
    <x v="7"/>
    <x v="9"/>
    <x v="6"/>
    <x v="13"/>
    <x v="1"/>
  </r>
  <r>
    <x v="0"/>
    <x v="1"/>
    <x v="8"/>
    <n v="2"/>
    <x v="15"/>
    <x v="41"/>
    <x v="0"/>
    <x v="3"/>
    <x v="0"/>
    <x v="3"/>
    <x v="2"/>
    <x v="2"/>
    <x v="3"/>
    <x v="4"/>
    <x v="2"/>
    <x v="2"/>
    <x v="2"/>
    <x v="2"/>
    <x v="1"/>
    <x v="2"/>
    <x v="1"/>
    <x v="0"/>
    <x v="2"/>
    <x v="4"/>
    <x v="4"/>
    <x v="3"/>
    <x v="0"/>
    <x v="4"/>
    <x v="1"/>
    <x v="1"/>
    <x v="0"/>
    <x v="3"/>
    <x v="3"/>
    <x v="1"/>
    <x v="1"/>
    <x v="1"/>
    <x v="3"/>
    <x v="1"/>
    <x v="3"/>
    <x v="4"/>
    <x v="1"/>
    <x v="1"/>
    <x v="1"/>
    <x v="0"/>
    <x v="0"/>
    <x v="1"/>
    <x v="1"/>
    <x v="0"/>
    <x v="0"/>
    <x v="0"/>
    <x v="6"/>
    <x v="17"/>
    <x v="13"/>
    <x v="2"/>
    <x v="3"/>
    <x v="0"/>
    <x v="0"/>
    <x v="6"/>
    <x v="2"/>
    <x v="9"/>
    <x v="1"/>
  </r>
  <r>
    <x v="0"/>
    <x v="1"/>
    <x v="8"/>
    <n v="2"/>
    <x v="15"/>
    <x v="41"/>
    <x v="0"/>
    <x v="3"/>
    <x v="2"/>
    <x v="2"/>
    <x v="3"/>
    <x v="2"/>
    <x v="2"/>
    <x v="4"/>
    <x v="2"/>
    <x v="2"/>
    <x v="2"/>
    <x v="1"/>
    <x v="3"/>
    <x v="2"/>
    <x v="1"/>
    <x v="0"/>
    <x v="2"/>
    <x v="0"/>
    <x v="1"/>
    <x v="2"/>
    <x v="0"/>
    <x v="0"/>
    <x v="1"/>
    <x v="1"/>
    <x v="0"/>
    <x v="0"/>
    <x v="0"/>
    <x v="3"/>
    <x v="0"/>
    <x v="3"/>
    <x v="3"/>
    <x v="1"/>
    <x v="1"/>
    <x v="1"/>
    <x v="2"/>
    <x v="2"/>
    <x v="1"/>
    <x v="0"/>
    <x v="0"/>
    <x v="1"/>
    <x v="0"/>
    <x v="0"/>
    <x v="0"/>
    <x v="0"/>
    <x v="12"/>
    <x v="10"/>
    <x v="15"/>
    <x v="7"/>
    <x v="3"/>
    <x v="2"/>
    <x v="1"/>
    <x v="0"/>
    <x v="6"/>
    <x v="8"/>
    <x v="6"/>
  </r>
  <r>
    <x v="0"/>
    <x v="1"/>
    <x v="8"/>
    <n v="2"/>
    <x v="15"/>
    <x v="41"/>
    <x v="0"/>
    <x v="2"/>
    <x v="0"/>
    <x v="2"/>
    <x v="2"/>
    <x v="2"/>
    <x v="2"/>
    <x v="2"/>
    <x v="3"/>
    <x v="3"/>
    <x v="3"/>
    <x v="3"/>
    <x v="1"/>
    <x v="3"/>
    <x v="1"/>
    <x v="1"/>
    <x v="2"/>
    <x v="0"/>
    <x v="0"/>
    <x v="3"/>
    <x v="1"/>
    <x v="0"/>
    <x v="3"/>
    <x v="0"/>
    <x v="1"/>
    <x v="2"/>
    <x v="1"/>
    <x v="1"/>
    <x v="3"/>
    <x v="1"/>
    <x v="1"/>
    <x v="1"/>
    <x v="1"/>
    <x v="2"/>
    <x v="1"/>
    <x v="2"/>
    <x v="1"/>
    <x v="0"/>
    <x v="0"/>
    <x v="0"/>
    <x v="1"/>
    <x v="0"/>
    <x v="0"/>
    <x v="0"/>
    <x v="6"/>
    <x v="2"/>
    <x v="10"/>
    <x v="4"/>
    <x v="1"/>
    <x v="2"/>
    <x v="3"/>
    <x v="1"/>
    <x v="19"/>
    <x v="1"/>
    <x v="4"/>
  </r>
  <r>
    <x v="0"/>
    <x v="1"/>
    <x v="8"/>
    <n v="2"/>
    <x v="15"/>
    <x v="41"/>
    <x v="1"/>
    <x v="2"/>
    <x v="3"/>
    <x v="2"/>
    <x v="4"/>
    <x v="4"/>
    <x v="2"/>
    <x v="2"/>
    <x v="3"/>
    <x v="3"/>
    <x v="3"/>
    <x v="1"/>
    <x v="1"/>
    <x v="2"/>
    <x v="1"/>
    <x v="1"/>
    <x v="1"/>
    <x v="1"/>
    <x v="1"/>
    <x v="1"/>
    <x v="1"/>
    <x v="4"/>
    <x v="1"/>
    <x v="1"/>
    <x v="1"/>
    <x v="0"/>
    <x v="4"/>
    <x v="5"/>
    <x v="3"/>
    <x v="1"/>
    <x v="0"/>
    <x v="1"/>
    <x v="1"/>
    <x v="2"/>
    <x v="3"/>
    <x v="2"/>
    <x v="1"/>
    <x v="1"/>
    <x v="1"/>
    <x v="0"/>
    <x v="2"/>
    <x v="0"/>
    <x v="0"/>
    <x v="0"/>
    <x v="3"/>
    <x v="3"/>
    <x v="4"/>
    <x v="2"/>
    <x v="1"/>
    <x v="1"/>
    <x v="1"/>
    <x v="0"/>
    <x v="16"/>
    <x v="15"/>
    <x v="4"/>
  </r>
  <r>
    <x v="0"/>
    <x v="1"/>
    <x v="8"/>
    <n v="2"/>
    <x v="15"/>
    <x v="41"/>
    <x v="0"/>
    <x v="0"/>
    <x v="2"/>
    <x v="0"/>
    <x v="3"/>
    <x v="2"/>
    <x v="3"/>
    <x v="2"/>
    <x v="3"/>
    <x v="2"/>
    <x v="2"/>
    <x v="2"/>
    <x v="2"/>
    <x v="2"/>
    <x v="0"/>
    <x v="0"/>
    <x v="0"/>
    <x v="0"/>
    <x v="1"/>
    <x v="3"/>
    <x v="1"/>
    <x v="0"/>
    <x v="1"/>
    <x v="1"/>
    <x v="0"/>
    <x v="0"/>
    <x v="0"/>
    <x v="1"/>
    <x v="1"/>
    <x v="2"/>
    <x v="0"/>
    <x v="1"/>
    <x v="0"/>
    <x v="4"/>
    <x v="2"/>
    <x v="1"/>
    <x v="1"/>
    <x v="1"/>
    <x v="0"/>
    <x v="0"/>
    <x v="0"/>
    <x v="0"/>
    <x v="0"/>
    <x v="0"/>
    <x v="11"/>
    <x v="10"/>
    <x v="14"/>
    <x v="7"/>
    <x v="0"/>
    <x v="0"/>
    <x v="6"/>
    <x v="1"/>
    <x v="6"/>
    <x v="7"/>
    <x v="3"/>
  </r>
  <r>
    <x v="0"/>
    <x v="1"/>
    <x v="8"/>
    <n v="2"/>
    <x v="15"/>
    <x v="41"/>
    <x v="0"/>
    <x v="3"/>
    <x v="0"/>
    <x v="2"/>
    <x v="0"/>
    <x v="0"/>
    <x v="3"/>
    <x v="4"/>
    <x v="0"/>
    <x v="2"/>
    <x v="2"/>
    <x v="2"/>
    <x v="2"/>
    <x v="3"/>
    <x v="1"/>
    <x v="0"/>
    <x v="2"/>
    <x v="0"/>
    <x v="0"/>
    <x v="2"/>
    <x v="1"/>
    <x v="4"/>
    <x v="1"/>
    <x v="1"/>
    <x v="0"/>
    <x v="0"/>
    <x v="2"/>
    <x v="3"/>
    <x v="1"/>
    <x v="3"/>
    <x v="3"/>
    <x v="1"/>
    <x v="2"/>
    <x v="2"/>
    <x v="2"/>
    <x v="2"/>
    <x v="1"/>
    <x v="0"/>
    <x v="0"/>
    <x v="0"/>
    <x v="1"/>
    <x v="0"/>
    <x v="0"/>
    <x v="0"/>
    <x v="2"/>
    <x v="18"/>
    <x v="2"/>
    <x v="4"/>
    <x v="3"/>
    <x v="2"/>
    <x v="3"/>
    <x v="0"/>
    <x v="6"/>
    <x v="7"/>
    <x v="3"/>
  </r>
  <r>
    <x v="0"/>
    <x v="1"/>
    <x v="8"/>
    <n v="2"/>
    <x v="15"/>
    <x v="41"/>
    <x v="0"/>
    <x v="0"/>
    <x v="2"/>
    <x v="2"/>
    <x v="3"/>
    <x v="0"/>
    <x v="3"/>
    <x v="4"/>
    <x v="2"/>
    <x v="2"/>
    <x v="2"/>
    <x v="2"/>
    <x v="3"/>
    <x v="2"/>
    <x v="0"/>
    <x v="0"/>
    <x v="0"/>
    <x v="0"/>
    <x v="0"/>
    <x v="2"/>
    <x v="1"/>
    <x v="4"/>
    <x v="1"/>
    <x v="1"/>
    <x v="0"/>
    <x v="0"/>
    <x v="0"/>
    <x v="3"/>
    <x v="0"/>
    <x v="0"/>
    <x v="3"/>
    <x v="1"/>
    <x v="1"/>
    <x v="2"/>
    <x v="2"/>
    <x v="1"/>
    <x v="1"/>
    <x v="0"/>
    <x v="0"/>
    <x v="0"/>
    <x v="0"/>
    <x v="0"/>
    <x v="0"/>
    <x v="0"/>
    <x v="2"/>
    <x v="30"/>
    <x v="13"/>
    <x v="7"/>
    <x v="0"/>
    <x v="0"/>
    <x v="3"/>
    <x v="0"/>
    <x v="6"/>
    <x v="8"/>
    <x v="0"/>
  </r>
  <r>
    <x v="0"/>
    <x v="1"/>
    <x v="8"/>
    <n v="2"/>
    <x v="12"/>
    <x v="53"/>
    <x v="0"/>
    <x v="3"/>
    <x v="2"/>
    <x v="4"/>
    <x v="2"/>
    <x v="2"/>
    <x v="2"/>
    <x v="4"/>
    <x v="2"/>
    <x v="2"/>
    <x v="2"/>
    <x v="2"/>
    <x v="3"/>
    <x v="3"/>
    <x v="1"/>
    <x v="0"/>
    <x v="2"/>
    <x v="0"/>
    <x v="0"/>
    <x v="2"/>
    <x v="1"/>
    <x v="2"/>
    <x v="1"/>
    <x v="1"/>
    <x v="0"/>
    <x v="0"/>
    <x v="3"/>
    <x v="1"/>
    <x v="1"/>
    <x v="3"/>
    <x v="0"/>
    <x v="1"/>
    <x v="1"/>
    <x v="1"/>
    <x v="2"/>
    <x v="2"/>
    <x v="1"/>
    <x v="1"/>
    <x v="0"/>
    <x v="0"/>
    <x v="0"/>
    <x v="0"/>
    <x v="0"/>
    <x v="0"/>
    <x v="10"/>
    <x v="13"/>
    <x v="13"/>
    <x v="2"/>
    <x v="3"/>
    <x v="2"/>
    <x v="3"/>
    <x v="3"/>
    <x v="6"/>
    <x v="9"/>
    <x v="3"/>
  </r>
  <r>
    <x v="0"/>
    <x v="1"/>
    <x v="8"/>
    <n v="2"/>
    <x v="12"/>
    <x v="53"/>
    <x v="0"/>
    <x v="0"/>
    <x v="3"/>
    <x v="2"/>
    <x v="2"/>
    <x v="0"/>
    <x v="3"/>
    <x v="4"/>
    <x v="2"/>
    <x v="0"/>
    <x v="0"/>
    <x v="3"/>
    <x v="1"/>
    <x v="2"/>
    <x v="1"/>
    <x v="0"/>
    <x v="0"/>
    <x v="4"/>
    <x v="0"/>
    <x v="3"/>
    <x v="1"/>
    <x v="0"/>
    <x v="1"/>
    <x v="1"/>
    <x v="0"/>
    <x v="0"/>
    <x v="0"/>
    <x v="3"/>
    <x v="0"/>
    <x v="2"/>
    <x v="0"/>
    <x v="1"/>
    <x v="2"/>
    <x v="2"/>
    <x v="2"/>
    <x v="1"/>
    <x v="1"/>
    <x v="0"/>
    <x v="0"/>
    <x v="0"/>
    <x v="0"/>
    <x v="0"/>
    <x v="0"/>
    <x v="0"/>
    <x v="6"/>
    <x v="22"/>
    <x v="6"/>
    <x v="2"/>
    <x v="3"/>
    <x v="5"/>
    <x v="3"/>
    <x v="1"/>
    <x v="6"/>
    <x v="8"/>
    <x v="0"/>
  </r>
  <r>
    <x v="0"/>
    <x v="1"/>
    <x v="8"/>
    <n v="2"/>
    <x v="12"/>
    <x v="53"/>
    <x v="0"/>
    <x v="3"/>
    <x v="2"/>
    <x v="2"/>
    <x v="3"/>
    <x v="2"/>
    <x v="3"/>
    <x v="4"/>
    <x v="3"/>
    <x v="2"/>
    <x v="2"/>
    <x v="2"/>
    <x v="3"/>
    <x v="3"/>
    <x v="0"/>
    <x v="0"/>
    <x v="2"/>
    <x v="0"/>
    <x v="0"/>
    <x v="1"/>
    <x v="4"/>
    <x v="0"/>
    <x v="1"/>
    <x v="1"/>
    <x v="2"/>
    <x v="3"/>
    <x v="3"/>
    <x v="3"/>
    <x v="0"/>
    <x v="3"/>
    <x v="0"/>
    <x v="1"/>
    <x v="2"/>
    <x v="1"/>
    <x v="2"/>
    <x v="2"/>
    <x v="1"/>
    <x v="0"/>
    <x v="0"/>
    <x v="0"/>
    <x v="0"/>
    <x v="0"/>
    <x v="0"/>
    <x v="0"/>
    <x v="12"/>
    <x v="15"/>
    <x v="14"/>
    <x v="2"/>
    <x v="0"/>
    <x v="2"/>
    <x v="6"/>
    <x v="3"/>
    <x v="12"/>
    <x v="11"/>
    <x v="6"/>
  </r>
  <r>
    <x v="0"/>
    <x v="1"/>
    <x v="8"/>
    <n v="2"/>
    <x v="12"/>
    <x v="53"/>
    <x v="0"/>
    <x v="3"/>
    <x v="2"/>
    <x v="2"/>
    <x v="2"/>
    <x v="0"/>
    <x v="2"/>
    <x v="4"/>
    <x v="2"/>
    <x v="2"/>
    <x v="2"/>
    <x v="3"/>
    <x v="3"/>
    <x v="3"/>
    <x v="1"/>
    <x v="0"/>
    <x v="2"/>
    <x v="0"/>
    <x v="0"/>
    <x v="3"/>
    <x v="1"/>
    <x v="0"/>
    <x v="1"/>
    <x v="1"/>
    <x v="0"/>
    <x v="0"/>
    <x v="3"/>
    <x v="3"/>
    <x v="1"/>
    <x v="2"/>
    <x v="0"/>
    <x v="1"/>
    <x v="2"/>
    <x v="2"/>
    <x v="2"/>
    <x v="2"/>
    <x v="1"/>
    <x v="1"/>
    <x v="0"/>
    <x v="0"/>
    <x v="1"/>
    <x v="0"/>
    <x v="0"/>
    <x v="0"/>
    <x v="12"/>
    <x v="27"/>
    <x v="14"/>
    <x v="2"/>
    <x v="3"/>
    <x v="2"/>
    <x v="3"/>
    <x v="1"/>
    <x v="6"/>
    <x v="11"/>
    <x v="3"/>
  </r>
  <r>
    <x v="0"/>
    <x v="1"/>
    <x v="8"/>
    <n v="2"/>
    <x v="12"/>
    <x v="53"/>
    <x v="0"/>
    <x v="2"/>
    <x v="2"/>
    <x v="2"/>
    <x v="2"/>
    <x v="2"/>
    <x v="2"/>
    <x v="4"/>
    <x v="2"/>
    <x v="2"/>
    <x v="2"/>
    <x v="3"/>
    <x v="1"/>
    <x v="3"/>
    <x v="0"/>
    <x v="0"/>
    <x v="2"/>
    <x v="0"/>
    <x v="0"/>
    <x v="3"/>
    <x v="0"/>
    <x v="0"/>
    <x v="1"/>
    <x v="1"/>
    <x v="2"/>
    <x v="0"/>
    <x v="3"/>
    <x v="1"/>
    <x v="2"/>
    <x v="2"/>
    <x v="0"/>
    <x v="1"/>
    <x v="1"/>
    <x v="1"/>
    <x v="2"/>
    <x v="2"/>
    <x v="1"/>
    <x v="0"/>
    <x v="0"/>
    <x v="0"/>
    <x v="1"/>
    <x v="0"/>
    <x v="0"/>
    <x v="0"/>
    <x v="9"/>
    <x v="13"/>
    <x v="14"/>
    <x v="4"/>
    <x v="0"/>
    <x v="2"/>
    <x v="3"/>
    <x v="0"/>
    <x v="2"/>
    <x v="9"/>
    <x v="2"/>
  </r>
  <r>
    <x v="0"/>
    <x v="1"/>
    <x v="8"/>
    <n v="2"/>
    <x v="12"/>
    <x v="53"/>
    <x v="1"/>
    <x v="2"/>
    <x v="3"/>
    <x v="2"/>
    <x v="3"/>
    <x v="1"/>
    <x v="2"/>
    <x v="4"/>
    <x v="3"/>
    <x v="3"/>
    <x v="3"/>
    <x v="3"/>
    <x v="1"/>
    <x v="3"/>
    <x v="1"/>
    <x v="0"/>
    <x v="2"/>
    <x v="0"/>
    <x v="2"/>
    <x v="2"/>
    <x v="1"/>
    <x v="3"/>
    <x v="0"/>
    <x v="1"/>
    <x v="3"/>
    <x v="3"/>
    <x v="0"/>
    <x v="3"/>
    <x v="0"/>
    <x v="3"/>
    <x v="0"/>
    <x v="1"/>
    <x v="0"/>
    <x v="2"/>
    <x v="2"/>
    <x v="2"/>
    <x v="1"/>
    <x v="1"/>
    <x v="0"/>
    <x v="0"/>
    <x v="1"/>
    <x v="0"/>
    <x v="0"/>
    <x v="0"/>
    <x v="3"/>
    <x v="40"/>
    <x v="10"/>
    <x v="4"/>
    <x v="3"/>
    <x v="2"/>
    <x v="2"/>
    <x v="1"/>
    <x v="14"/>
    <x v="8"/>
    <x v="6"/>
  </r>
  <r>
    <x v="0"/>
    <x v="1"/>
    <x v="8"/>
    <n v="2"/>
    <x v="12"/>
    <x v="53"/>
    <x v="0"/>
    <x v="0"/>
    <x v="0"/>
    <x v="0"/>
    <x v="2"/>
    <x v="0"/>
    <x v="3"/>
    <x v="4"/>
    <x v="0"/>
    <x v="0"/>
    <x v="0"/>
    <x v="2"/>
    <x v="0"/>
    <x v="3"/>
    <x v="0"/>
    <x v="0"/>
    <x v="0"/>
    <x v="0"/>
    <x v="4"/>
    <x v="0"/>
    <x v="0"/>
    <x v="4"/>
    <x v="1"/>
    <x v="1"/>
    <x v="0"/>
    <x v="0"/>
    <x v="0"/>
    <x v="0"/>
    <x v="0"/>
    <x v="0"/>
    <x v="3"/>
    <x v="1"/>
    <x v="2"/>
    <x v="2"/>
    <x v="1"/>
    <x v="1"/>
    <x v="1"/>
    <x v="0"/>
    <x v="0"/>
    <x v="0"/>
    <x v="0"/>
    <x v="0"/>
    <x v="0"/>
    <x v="0"/>
    <x v="0"/>
    <x v="22"/>
    <x v="20"/>
    <x v="3"/>
    <x v="0"/>
    <x v="0"/>
    <x v="8"/>
    <x v="6"/>
    <x v="6"/>
    <x v="0"/>
    <x v="0"/>
  </r>
  <r>
    <x v="0"/>
    <x v="1"/>
    <x v="8"/>
    <n v="2"/>
    <x v="12"/>
    <x v="53"/>
    <x v="0"/>
    <x v="3"/>
    <x v="2"/>
    <x v="0"/>
    <x v="2"/>
    <x v="0"/>
    <x v="3"/>
    <x v="4"/>
    <x v="2"/>
    <x v="2"/>
    <x v="2"/>
    <x v="3"/>
    <x v="3"/>
    <x v="3"/>
    <x v="1"/>
    <x v="2"/>
    <x v="2"/>
    <x v="0"/>
    <x v="0"/>
    <x v="3"/>
    <x v="4"/>
    <x v="0"/>
    <x v="1"/>
    <x v="1"/>
    <x v="2"/>
    <x v="0"/>
    <x v="0"/>
    <x v="3"/>
    <x v="1"/>
    <x v="3"/>
    <x v="3"/>
    <x v="1"/>
    <x v="2"/>
    <x v="3"/>
    <x v="2"/>
    <x v="1"/>
    <x v="1"/>
    <x v="0"/>
    <x v="0"/>
    <x v="0"/>
    <x v="0"/>
    <x v="0"/>
    <x v="0"/>
    <x v="0"/>
    <x v="16"/>
    <x v="22"/>
    <x v="14"/>
    <x v="2"/>
    <x v="2"/>
    <x v="2"/>
    <x v="3"/>
    <x v="3"/>
    <x v="2"/>
    <x v="8"/>
    <x v="3"/>
  </r>
  <r>
    <x v="0"/>
    <x v="1"/>
    <x v="8"/>
    <n v="2"/>
    <x v="12"/>
    <x v="53"/>
    <x v="0"/>
    <x v="2"/>
    <x v="3"/>
    <x v="3"/>
    <x v="2"/>
    <x v="1"/>
    <x v="2"/>
    <x v="4"/>
    <x v="3"/>
    <x v="3"/>
    <x v="3"/>
    <x v="2"/>
    <x v="3"/>
    <x v="2"/>
    <x v="0"/>
    <x v="0"/>
    <x v="2"/>
    <x v="0"/>
    <x v="0"/>
    <x v="2"/>
    <x v="0"/>
    <x v="4"/>
    <x v="1"/>
    <x v="1"/>
    <x v="2"/>
    <x v="3"/>
    <x v="1"/>
    <x v="1"/>
    <x v="2"/>
    <x v="3"/>
    <x v="1"/>
    <x v="1"/>
    <x v="2"/>
    <x v="1"/>
    <x v="2"/>
    <x v="2"/>
    <x v="1"/>
    <x v="1"/>
    <x v="1"/>
    <x v="0"/>
    <x v="2"/>
    <x v="0"/>
    <x v="0"/>
    <x v="0"/>
    <x v="8"/>
    <x v="10"/>
    <x v="18"/>
    <x v="7"/>
    <x v="0"/>
    <x v="2"/>
    <x v="3"/>
    <x v="6"/>
    <x v="12"/>
    <x v="1"/>
    <x v="3"/>
  </r>
  <r>
    <x v="0"/>
    <x v="1"/>
    <x v="8"/>
    <n v="2"/>
    <x v="12"/>
    <x v="53"/>
    <x v="0"/>
    <x v="0"/>
    <x v="0"/>
    <x v="2"/>
    <x v="3"/>
    <x v="0"/>
    <x v="3"/>
    <x v="4"/>
    <x v="0"/>
    <x v="0"/>
    <x v="0"/>
    <x v="2"/>
    <x v="2"/>
    <x v="4"/>
    <x v="0"/>
    <x v="0"/>
    <x v="2"/>
    <x v="0"/>
    <x v="0"/>
    <x v="3"/>
    <x v="0"/>
    <x v="4"/>
    <x v="1"/>
    <x v="1"/>
    <x v="0"/>
    <x v="0"/>
    <x v="0"/>
    <x v="3"/>
    <x v="1"/>
    <x v="0"/>
    <x v="3"/>
    <x v="1"/>
    <x v="1"/>
    <x v="4"/>
    <x v="1"/>
    <x v="1"/>
    <x v="1"/>
    <x v="1"/>
    <x v="0"/>
    <x v="0"/>
    <x v="1"/>
    <x v="0"/>
    <x v="0"/>
    <x v="0"/>
    <x v="11"/>
    <x v="30"/>
    <x v="20"/>
    <x v="5"/>
    <x v="0"/>
    <x v="2"/>
    <x v="3"/>
    <x v="6"/>
    <x v="6"/>
    <x v="8"/>
    <x v="6"/>
  </r>
  <r>
    <x v="0"/>
    <x v="1"/>
    <x v="8"/>
    <n v="2"/>
    <x v="12"/>
    <x v="53"/>
    <x v="0"/>
    <x v="3"/>
    <x v="3"/>
    <x v="2"/>
    <x v="2"/>
    <x v="1"/>
    <x v="4"/>
    <x v="0"/>
    <x v="3"/>
    <x v="4"/>
    <x v="3"/>
    <x v="1"/>
    <x v="0"/>
    <x v="3"/>
    <x v="0"/>
    <x v="0"/>
    <x v="2"/>
    <x v="0"/>
    <x v="0"/>
    <x v="1"/>
    <x v="4"/>
    <x v="2"/>
    <x v="1"/>
    <x v="1"/>
    <x v="0"/>
    <x v="3"/>
    <x v="3"/>
    <x v="3"/>
    <x v="3"/>
    <x v="3"/>
    <x v="3"/>
    <x v="1"/>
    <x v="1"/>
    <x v="1"/>
    <x v="2"/>
    <x v="1"/>
    <x v="1"/>
    <x v="1"/>
    <x v="0"/>
    <x v="0"/>
    <x v="2"/>
    <x v="0"/>
    <x v="0"/>
    <x v="0"/>
    <x v="9"/>
    <x v="10"/>
    <x v="24"/>
    <x v="3"/>
    <x v="0"/>
    <x v="2"/>
    <x v="6"/>
    <x v="9"/>
    <x v="2"/>
    <x v="11"/>
    <x v="1"/>
  </r>
  <r>
    <x v="0"/>
    <x v="1"/>
    <x v="9"/>
    <n v="2"/>
    <x v="5"/>
    <x v="50"/>
    <x v="0"/>
    <x v="2"/>
    <x v="3"/>
    <x v="1"/>
    <x v="2"/>
    <x v="1"/>
    <x v="4"/>
    <x v="4"/>
    <x v="2"/>
    <x v="3"/>
    <x v="2"/>
    <x v="3"/>
    <x v="3"/>
    <x v="2"/>
    <x v="0"/>
    <x v="2"/>
    <x v="1"/>
    <x v="1"/>
    <x v="3"/>
    <x v="4"/>
    <x v="1"/>
    <x v="0"/>
    <x v="0"/>
    <x v="5"/>
    <x v="2"/>
    <x v="0"/>
    <x v="4"/>
    <x v="4"/>
    <x v="4"/>
    <x v="2"/>
    <x v="3"/>
    <x v="1"/>
    <x v="4"/>
    <x v="3"/>
    <x v="4"/>
    <x v="3"/>
    <x v="1"/>
    <x v="0"/>
    <x v="1"/>
    <x v="0"/>
    <x v="2"/>
    <x v="0"/>
    <x v="0"/>
    <x v="0"/>
    <x v="4"/>
    <x v="3"/>
    <x v="15"/>
    <x v="7"/>
    <x v="11"/>
    <x v="1"/>
    <x v="4"/>
    <x v="1"/>
    <x v="20"/>
    <x v="12"/>
    <x v="8"/>
  </r>
  <r>
    <x v="0"/>
    <x v="1"/>
    <x v="9"/>
    <n v="2"/>
    <x v="5"/>
    <x v="50"/>
    <x v="0"/>
    <x v="3"/>
    <x v="2"/>
    <x v="2"/>
    <x v="2"/>
    <x v="2"/>
    <x v="4"/>
    <x v="4"/>
    <x v="2"/>
    <x v="2"/>
    <x v="2"/>
    <x v="3"/>
    <x v="1"/>
    <x v="0"/>
    <x v="0"/>
    <x v="0"/>
    <x v="4"/>
    <x v="0"/>
    <x v="1"/>
    <x v="2"/>
    <x v="4"/>
    <x v="0"/>
    <x v="1"/>
    <x v="1"/>
    <x v="0"/>
    <x v="3"/>
    <x v="1"/>
    <x v="5"/>
    <x v="0"/>
    <x v="3"/>
    <x v="3"/>
    <x v="1"/>
    <x v="4"/>
    <x v="3"/>
    <x v="4"/>
    <x v="2"/>
    <x v="1"/>
    <x v="1"/>
    <x v="1"/>
    <x v="1"/>
    <x v="0"/>
    <x v="0"/>
    <x v="0"/>
    <x v="0"/>
    <x v="12"/>
    <x v="2"/>
    <x v="14"/>
    <x v="3"/>
    <x v="0"/>
    <x v="3"/>
    <x v="1"/>
    <x v="3"/>
    <x v="2"/>
    <x v="13"/>
    <x v="6"/>
  </r>
  <r>
    <x v="0"/>
    <x v="1"/>
    <x v="9"/>
    <n v="2"/>
    <x v="5"/>
    <x v="50"/>
    <x v="0"/>
    <x v="3"/>
    <x v="3"/>
    <x v="3"/>
    <x v="3"/>
    <x v="1"/>
    <x v="4"/>
    <x v="2"/>
    <x v="3"/>
    <x v="3"/>
    <x v="3"/>
    <x v="2"/>
    <x v="3"/>
    <x v="2"/>
    <x v="3"/>
    <x v="2"/>
    <x v="2"/>
    <x v="0"/>
    <x v="1"/>
    <x v="1"/>
    <x v="4"/>
    <x v="4"/>
    <x v="1"/>
    <x v="1"/>
    <x v="2"/>
    <x v="0"/>
    <x v="0"/>
    <x v="1"/>
    <x v="3"/>
    <x v="3"/>
    <x v="0"/>
    <x v="1"/>
    <x v="4"/>
    <x v="3"/>
    <x v="3"/>
    <x v="3"/>
    <x v="1"/>
    <x v="1"/>
    <x v="0"/>
    <x v="1"/>
    <x v="1"/>
    <x v="0"/>
    <x v="0"/>
    <x v="0"/>
    <x v="3"/>
    <x v="48"/>
    <x v="18"/>
    <x v="7"/>
    <x v="8"/>
    <x v="2"/>
    <x v="1"/>
    <x v="1"/>
    <x v="2"/>
    <x v="7"/>
    <x v="1"/>
  </r>
  <r>
    <x v="0"/>
    <x v="1"/>
    <x v="9"/>
    <n v="2"/>
    <x v="5"/>
    <x v="50"/>
    <x v="0"/>
    <x v="4"/>
    <x v="1"/>
    <x v="1"/>
    <x v="1"/>
    <x v="3"/>
    <x v="5"/>
    <x v="1"/>
    <x v="4"/>
    <x v="4"/>
    <x v="4"/>
    <x v="1"/>
    <x v="4"/>
    <x v="2"/>
    <x v="2"/>
    <x v="4"/>
    <x v="1"/>
    <x v="4"/>
    <x v="3"/>
    <x v="4"/>
    <x v="4"/>
    <x v="0"/>
    <x v="1"/>
    <x v="1"/>
    <x v="0"/>
    <x v="3"/>
    <x v="4"/>
    <x v="4"/>
    <x v="4"/>
    <x v="2"/>
    <x v="4"/>
    <x v="1"/>
    <x v="4"/>
    <x v="2"/>
    <x v="4"/>
    <x v="2"/>
    <x v="1"/>
    <x v="1"/>
    <x v="1"/>
    <x v="0"/>
    <x v="2"/>
    <x v="0"/>
    <x v="0"/>
    <x v="0"/>
    <x v="1"/>
    <x v="65"/>
    <x v="31"/>
    <x v="8"/>
    <x v="18"/>
    <x v="9"/>
    <x v="4"/>
    <x v="3"/>
    <x v="2"/>
    <x v="12"/>
    <x v="8"/>
  </r>
  <r>
    <x v="0"/>
    <x v="1"/>
    <x v="9"/>
    <n v="2"/>
    <x v="5"/>
    <x v="50"/>
    <x v="0"/>
    <x v="2"/>
    <x v="3"/>
    <x v="2"/>
    <x v="2"/>
    <x v="2"/>
    <x v="2"/>
    <x v="4"/>
    <x v="2"/>
    <x v="3"/>
    <x v="2"/>
    <x v="0"/>
    <x v="1"/>
    <x v="0"/>
    <x v="2"/>
    <x v="2"/>
    <x v="2"/>
    <x v="1"/>
    <x v="0"/>
    <x v="4"/>
    <x v="4"/>
    <x v="0"/>
    <x v="0"/>
    <x v="1"/>
    <x v="2"/>
    <x v="3"/>
    <x v="4"/>
    <x v="4"/>
    <x v="4"/>
    <x v="3"/>
    <x v="0"/>
    <x v="1"/>
    <x v="4"/>
    <x v="2"/>
    <x v="3"/>
    <x v="0"/>
    <x v="1"/>
    <x v="1"/>
    <x v="1"/>
    <x v="0"/>
    <x v="1"/>
    <x v="0"/>
    <x v="0"/>
    <x v="0"/>
    <x v="3"/>
    <x v="13"/>
    <x v="13"/>
    <x v="3"/>
    <x v="4"/>
    <x v="6"/>
    <x v="9"/>
    <x v="3"/>
    <x v="4"/>
    <x v="12"/>
    <x v="7"/>
  </r>
  <r>
    <x v="0"/>
    <x v="1"/>
    <x v="9"/>
    <n v="2"/>
    <x v="5"/>
    <x v="50"/>
    <x v="0"/>
    <x v="0"/>
    <x v="3"/>
    <x v="0"/>
    <x v="2"/>
    <x v="1"/>
    <x v="2"/>
    <x v="4"/>
    <x v="3"/>
    <x v="0"/>
    <x v="0"/>
    <x v="3"/>
    <x v="1"/>
    <x v="3"/>
    <x v="0"/>
    <x v="2"/>
    <x v="2"/>
    <x v="4"/>
    <x v="0"/>
    <x v="2"/>
    <x v="1"/>
    <x v="0"/>
    <x v="1"/>
    <x v="1"/>
    <x v="0"/>
    <x v="3"/>
    <x v="2"/>
    <x v="2"/>
    <x v="2"/>
    <x v="2"/>
    <x v="0"/>
    <x v="1"/>
    <x v="2"/>
    <x v="3"/>
    <x v="2"/>
    <x v="4"/>
    <x v="1"/>
    <x v="1"/>
    <x v="0"/>
    <x v="1"/>
    <x v="1"/>
    <x v="0"/>
    <x v="0"/>
    <x v="0"/>
    <x v="13"/>
    <x v="10"/>
    <x v="16"/>
    <x v="4"/>
    <x v="11"/>
    <x v="0"/>
    <x v="3"/>
    <x v="1"/>
    <x v="2"/>
    <x v="4"/>
    <x v="2"/>
  </r>
  <r>
    <x v="0"/>
    <x v="1"/>
    <x v="9"/>
    <n v="2"/>
    <x v="5"/>
    <x v="50"/>
    <x v="0"/>
    <x v="2"/>
    <x v="3"/>
    <x v="1"/>
    <x v="1"/>
    <x v="1"/>
    <x v="5"/>
    <x v="4"/>
    <x v="0"/>
    <x v="2"/>
    <x v="2"/>
    <x v="1"/>
    <x v="2"/>
    <x v="4"/>
    <x v="2"/>
    <x v="0"/>
    <x v="2"/>
    <x v="0"/>
    <x v="1"/>
    <x v="4"/>
    <x v="1"/>
    <x v="0"/>
    <x v="1"/>
    <x v="1"/>
    <x v="0"/>
    <x v="0"/>
    <x v="2"/>
    <x v="2"/>
    <x v="2"/>
    <x v="2"/>
    <x v="0"/>
    <x v="1"/>
    <x v="1"/>
    <x v="3"/>
    <x v="2"/>
    <x v="1"/>
    <x v="1"/>
    <x v="1"/>
    <x v="0"/>
    <x v="0"/>
    <x v="2"/>
    <x v="0"/>
    <x v="0"/>
    <x v="0"/>
    <x v="4"/>
    <x v="37"/>
    <x v="14"/>
    <x v="5"/>
    <x v="0"/>
    <x v="2"/>
    <x v="7"/>
    <x v="1"/>
    <x v="6"/>
    <x v="4"/>
    <x v="2"/>
  </r>
  <r>
    <x v="0"/>
    <x v="1"/>
    <x v="9"/>
    <n v="2"/>
    <x v="5"/>
    <x v="50"/>
    <x v="0"/>
    <x v="3"/>
    <x v="2"/>
    <x v="3"/>
    <x v="2"/>
    <x v="1"/>
    <x v="4"/>
    <x v="2"/>
    <x v="2"/>
    <x v="0"/>
    <x v="3"/>
    <x v="2"/>
    <x v="3"/>
    <x v="2"/>
    <x v="1"/>
    <x v="2"/>
    <x v="0"/>
    <x v="0"/>
    <x v="0"/>
    <x v="4"/>
    <x v="1"/>
    <x v="0"/>
    <x v="1"/>
    <x v="1"/>
    <x v="0"/>
    <x v="0"/>
    <x v="1"/>
    <x v="5"/>
    <x v="1"/>
    <x v="1"/>
    <x v="1"/>
    <x v="1"/>
    <x v="1"/>
    <x v="4"/>
    <x v="1"/>
    <x v="1"/>
    <x v="1"/>
    <x v="1"/>
    <x v="0"/>
    <x v="0"/>
    <x v="2"/>
    <x v="0"/>
    <x v="0"/>
    <x v="0"/>
    <x v="9"/>
    <x v="11"/>
    <x v="39"/>
    <x v="7"/>
    <x v="2"/>
    <x v="0"/>
    <x v="9"/>
    <x v="1"/>
    <x v="6"/>
    <x v="13"/>
    <x v="1"/>
  </r>
  <r>
    <x v="0"/>
    <x v="1"/>
    <x v="9"/>
    <n v="2"/>
    <x v="5"/>
    <x v="50"/>
    <x v="0"/>
    <x v="0"/>
    <x v="1"/>
    <x v="3"/>
    <x v="1"/>
    <x v="3"/>
    <x v="5"/>
    <x v="4"/>
    <x v="3"/>
    <x v="4"/>
    <x v="4"/>
    <x v="1"/>
    <x v="3"/>
    <x v="1"/>
    <x v="0"/>
    <x v="5"/>
    <x v="0"/>
    <x v="0"/>
    <x v="3"/>
    <x v="4"/>
    <x v="0"/>
    <x v="4"/>
    <x v="1"/>
    <x v="0"/>
    <x v="1"/>
    <x v="3"/>
    <x v="4"/>
    <x v="4"/>
    <x v="4"/>
    <x v="2"/>
    <x v="1"/>
    <x v="1"/>
    <x v="2"/>
    <x v="3"/>
    <x v="2"/>
    <x v="2"/>
    <x v="1"/>
    <x v="4"/>
    <x v="2"/>
    <x v="3"/>
    <x v="4"/>
    <x v="0"/>
    <x v="0"/>
    <x v="0"/>
    <x v="3"/>
    <x v="50"/>
    <x v="9"/>
    <x v="8"/>
    <x v="15"/>
    <x v="0"/>
    <x v="4"/>
    <x v="6"/>
    <x v="15"/>
    <x v="12"/>
    <x v="8"/>
  </r>
  <r>
    <x v="0"/>
    <x v="1"/>
    <x v="9"/>
    <n v="2"/>
    <x v="5"/>
    <x v="50"/>
    <x v="0"/>
    <x v="2"/>
    <x v="3"/>
    <x v="2"/>
    <x v="3"/>
    <x v="1"/>
    <x v="3"/>
    <x v="2"/>
    <x v="3"/>
    <x v="2"/>
    <x v="3"/>
    <x v="2"/>
    <x v="4"/>
    <x v="4"/>
    <x v="4"/>
    <x v="1"/>
    <x v="2"/>
    <x v="0"/>
    <x v="3"/>
    <x v="4"/>
    <x v="0"/>
    <x v="4"/>
    <x v="1"/>
    <x v="1"/>
    <x v="2"/>
    <x v="2"/>
    <x v="4"/>
    <x v="5"/>
    <x v="1"/>
    <x v="3"/>
    <x v="1"/>
    <x v="1"/>
    <x v="2"/>
    <x v="2"/>
    <x v="4"/>
    <x v="3"/>
    <x v="1"/>
    <x v="0"/>
    <x v="1"/>
    <x v="0"/>
    <x v="1"/>
    <x v="0"/>
    <x v="0"/>
    <x v="0"/>
    <x v="3"/>
    <x v="40"/>
    <x v="3"/>
    <x v="9"/>
    <x v="18"/>
    <x v="2"/>
    <x v="4"/>
    <x v="6"/>
    <x v="13"/>
    <x v="15"/>
    <x v="3"/>
  </r>
  <r>
    <x v="0"/>
    <x v="1"/>
    <x v="9"/>
    <n v="2"/>
    <x v="5"/>
    <x v="50"/>
    <x v="2"/>
    <x v="2"/>
    <x v="1"/>
    <x v="3"/>
    <x v="2"/>
    <x v="3"/>
    <x v="4"/>
    <x v="4"/>
    <x v="3"/>
    <x v="2"/>
    <x v="3"/>
    <x v="3"/>
    <x v="3"/>
    <x v="3"/>
    <x v="3"/>
    <x v="4"/>
    <x v="3"/>
    <x v="3"/>
    <x v="1"/>
    <x v="3"/>
    <x v="1"/>
    <x v="0"/>
    <x v="1"/>
    <x v="1"/>
    <x v="0"/>
    <x v="3"/>
    <x v="2"/>
    <x v="2"/>
    <x v="3"/>
    <x v="3"/>
    <x v="1"/>
    <x v="1"/>
    <x v="4"/>
    <x v="1"/>
    <x v="0"/>
    <x v="0"/>
    <x v="1"/>
    <x v="0"/>
    <x v="1"/>
    <x v="1"/>
    <x v="1"/>
    <x v="0"/>
    <x v="0"/>
    <x v="0"/>
    <x v="4"/>
    <x v="25"/>
    <x v="18"/>
    <x v="2"/>
    <x v="13"/>
    <x v="4"/>
    <x v="6"/>
    <x v="1"/>
    <x v="2"/>
    <x v="4"/>
    <x v="1"/>
  </r>
  <r>
    <x v="0"/>
    <x v="1"/>
    <x v="9"/>
    <n v="2"/>
    <x v="5"/>
    <x v="50"/>
    <x v="0"/>
    <x v="0"/>
    <x v="2"/>
    <x v="1"/>
    <x v="3"/>
    <x v="2"/>
    <x v="2"/>
    <x v="0"/>
    <x v="0"/>
    <x v="2"/>
    <x v="2"/>
    <x v="3"/>
    <x v="1"/>
    <x v="0"/>
    <x v="1"/>
    <x v="0"/>
    <x v="2"/>
    <x v="0"/>
    <x v="1"/>
    <x v="3"/>
    <x v="1"/>
    <x v="4"/>
    <x v="3"/>
    <x v="1"/>
    <x v="2"/>
    <x v="0"/>
    <x v="3"/>
    <x v="5"/>
    <x v="4"/>
    <x v="3"/>
    <x v="0"/>
    <x v="1"/>
    <x v="4"/>
    <x v="3"/>
    <x v="4"/>
    <x v="3"/>
    <x v="1"/>
    <x v="0"/>
    <x v="1"/>
    <x v="1"/>
    <x v="0"/>
    <x v="0"/>
    <x v="0"/>
    <x v="0"/>
    <x v="9"/>
    <x v="15"/>
    <x v="13"/>
    <x v="3"/>
    <x v="3"/>
    <x v="2"/>
    <x v="6"/>
    <x v="0"/>
    <x v="18"/>
    <x v="14"/>
    <x v="7"/>
  </r>
  <r>
    <x v="0"/>
    <x v="1"/>
    <x v="9"/>
    <n v="2"/>
    <x v="5"/>
    <x v="50"/>
    <x v="0"/>
    <x v="2"/>
    <x v="3"/>
    <x v="1"/>
    <x v="3"/>
    <x v="2"/>
    <x v="2"/>
    <x v="0"/>
    <x v="2"/>
    <x v="2"/>
    <x v="2"/>
    <x v="3"/>
    <x v="1"/>
    <x v="3"/>
    <x v="0"/>
    <x v="0"/>
    <x v="2"/>
    <x v="0"/>
    <x v="1"/>
    <x v="1"/>
    <x v="4"/>
    <x v="0"/>
    <x v="4"/>
    <x v="1"/>
    <x v="1"/>
    <x v="0"/>
    <x v="4"/>
    <x v="5"/>
    <x v="0"/>
    <x v="3"/>
    <x v="1"/>
    <x v="1"/>
    <x v="4"/>
    <x v="3"/>
    <x v="4"/>
    <x v="3"/>
    <x v="1"/>
    <x v="1"/>
    <x v="1"/>
    <x v="0"/>
    <x v="1"/>
    <x v="0"/>
    <x v="0"/>
    <x v="0"/>
    <x v="4"/>
    <x v="15"/>
    <x v="14"/>
    <x v="4"/>
    <x v="0"/>
    <x v="2"/>
    <x v="1"/>
    <x v="3"/>
    <x v="1"/>
    <x v="15"/>
    <x v="6"/>
  </r>
  <r>
    <x v="0"/>
    <x v="1"/>
    <x v="9"/>
    <n v="2"/>
    <x v="5"/>
    <x v="50"/>
    <x v="3"/>
    <x v="2"/>
    <x v="3"/>
    <x v="3"/>
    <x v="2"/>
    <x v="1"/>
    <x v="4"/>
    <x v="4"/>
    <x v="2"/>
    <x v="3"/>
    <x v="2"/>
    <x v="2"/>
    <x v="3"/>
    <x v="1"/>
    <x v="2"/>
    <x v="0"/>
    <x v="2"/>
    <x v="0"/>
    <x v="1"/>
    <x v="1"/>
    <x v="4"/>
    <x v="2"/>
    <x v="0"/>
    <x v="1"/>
    <x v="2"/>
    <x v="3"/>
    <x v="1"/>
    <x v="5"/>
    <x v="3"/>
    <x v="2"/>
    <x v="0"/>
    <x v="1"/>
    <x v="4"/>
    <x v="3"/>
    <x v="4"/>
    <x v="4"/>
    <x v="1"/>
    <x v="1"/>
    <x v="0"/>
    <x v="0"/>
    <x v="1"/>
    <x v="0"/>
    <x v="0"/>
    <x v="0"/>
    <x v="8"/>
    <x v="3"/>
    <x v="14"/>
    <x v="8"/>
    <x v="0"/>
    <x v="2"/>
    <x v="1"/>
    <x v="9"/>
    <x v="4"/>
    <x v="13"/>
    <x v="4"/>
  </r>
  <r>
    <x v="0"/>
    <x v="1"/>
    <x v="9"/>
    <n v="2"/>
    <x v="5"/>
    <x v="50"/>
    <x v="0"/>
    <x v="2"/>
    <x v="2"/>
    <x v="1"/>
    <x v="3"/>
    <x v="2"/>
    <x v="3"/>
    <x v="0"/>
    <x v="3"/>
    <x v="2"/>
    <x v="2"/>
    <x v="3"/>
    <x v="3"/>
    <x v="2"/>
    <x v="3"/>
    <x v="2"/>
    <x v="1"/>
    <x v="0"/>
    <x v="1"/>
    <x v="3"/>
    <x v="1"/>
    <x v="0"/>
    <x v="1"/>
    <x v="1"/>
    <x v="2"/>
    <x v="2"/>
    <x v="1"/>
    <x v="4"/>
    <x v="3"/>
    <x v="1"/>
    <x v="0"/>
    <x v="1"/>
    <x v="4"/>
    <x v="3"/>
    <x v="4"/>
    <x v="4"/>
    <x v="1"/>
    <x v="1"/>
    <x v="1"/>
    <x v="1"/>
    <x v="1"/>
    <x v="0"/>
    <x v="0"/>
    <x v="0"/>
    <x v="5"/>
    <x v="6"/>
    <x v="15"/>
    <x v="7"/>
    <x v="8"/>
    <x v="6"/>
    <x v="6"/>
    <x v="1"/>
    <x v="13"/>
    <x v="6"/>
    <x v="4"/>
  </r>
  <r>
    <x v="0"/>
    <x v="1"/>
    <x v="9"/>
    <n v="2"/>
    <x v="5"/>
    <x v="50"/>
    <x v="2"/>
    <x v="3"/>
    <x v="3"/>
    <x v="2"/>
    <x v="2"/>
    <x v="1"/>
    <x v="2"/>
    <x v="4"/>
    <x v="2"/>
    <x v="2"/>
    <x v="3"/>
    <x v="1"/>
    <x v="1"/>
    <x v="2"/>
    <x v="0"/>
    <x v="0"/>
    <x v="1"/>
    <x v="0"/>
    <x v="1"/>
    <x v="1"/>
    <x v="3"/>
    <x v="3"/>
    <x v="1"/>
    <x v="1"/>
    <x v="2"/>
    <x v="2"/>
    <x v="3"/>
    <x v="1"/>
    <x v="1"/>
    <x v="3"/>
    <x v="1"/>
    <x v="0"/>
    <x v="0"/>
    <x v="0"/>
    <x v="0"/>
    <x v="0"/>
    <x v="1"/>
    <x v="1"/>
    <x v="1"/>
    <x v="2"/>
    <x v="1"/>
    <x v="0"/>
    <x v="0"/>
    <x v="0"/>
    <x v="9"/>
    <x v="10"/>
    <x v="18"/>
    <x v="2"/>
    <x v="0"/>
    <x v="6"/>
    <x v="1"/>
    <x v="4"/>
    <x v="13"/>
    <x v="9"/>
    <x v="3"/>
  </r>
  <r>
    <x v="0"/>
    <x v="1"/>
    <x v="9"/>
    <n v="2"/>
    <x v="5"/>
    <x v="50"/>
    <x v="0"/>
    <x v="3"/>
    <x v="0"/>
    <x v="1"/>
    <x v="2"/>
    <x v="0"/>
    <x v="0"/>
    <x v="2"/>
    <x v="2"/>
    <x v="3"/>
    <x v="3"/>
    <x v="3"/>
    <x v="1"/>
    <x v="2"/>
    <x v="0"/>
    <x v="0"/>
    <x v="4"/>
    <x v="0"/>
    <x v="1"/>
    <x v="4"/>
    <x v="4"/>
    <x v="2"/>
    <x v="1"/>
    <x v="1"/>
    <x v="4"/>
    <x v="0"/>
    <x v="0"/>
    <x v="5"/>
    <x v="4"/>
    <x v="2"/>
    <x v="0"/>
    <x v="1"/>
    <x v="2"/>
    <x v="2"/>
    <x v="2"/>
    <x v="1"/>
    <x v="1"/>
    <x v="0"/>
    <x v="1"/>
    <x v="2"/>
    <x v="0"/>
    <x v="0"/>
    <x v="0"/>
    <x v="0"/>
    <x v="9"/>
    <x v="22"/>
    <x v="18"/>
    <x v="2"/>
    <x v="0"/>
    <x v="3"/>
    <x v="7"/>
    <x v="9"/>
    <x v="13"/>
    <x v="17"/>
    <x v="8"/>
  </r>
  <r>
    <x v="0"/>
    <x v="1"/>
    <x v="9"/>
    <n v="2"/>
    <x v="5"/>
    <x v="50"/>
    <x v="0"/>
    <x v="3"/>
    <x v="0"/>
    <x v="3"/>
    <x v="2"/>
    <x v="2"/>
    <x v="3"/>
    <x v="0"/>
    <x v="2"/>
    <x v="0"/>
    <x v="2"/>
    <x v="2"/>
    <x v="3"/>
    <x v="3"/>
    <x v="0"/>
    <x v="0"/>
    <x v="3"/>
    <x v="4"/>
    <x v="0"/>
    <x v="3"/>
    <x v="4"/>
    <x v="0"/>
    <x v="1"/>
    <x v="1"/>
    <x v="0"/>
    <x v="0"/>
    <x v="0"/>
    <x v="0"/>
    <x v="2"/>
    <x v="0"/>
    <x v="3"/>
    <x v="1"/>
    <x v="1"/>
    <x v="4"/>
    <x v="1"/>
    <x v="1"/>
    <x v="1"/>
    <x v="1"/>
    <x v="0"/>
    <x v="1"/>
    <x v="0"/>
    <x v="0"/>
    <x v="0"/>
    <x v="0"/>
    <x v="6"/>
    <x v="19"/>
    <x v="2"/>
    <x v="2"/>
    <x v="0"/>
    <x v="5"/>
    <x v="3"/>
    <x v="3"/>
    <x v="6"/>
    <x v="0"/>
    <x v="0"/>
  </r>
  <r>
    <x v="0"/>
    <x v="1"/>
    <x v="5"/>
    <n v="2"/>
    <x v="16"/>
    <x v="54"/>
    <x v="0"/>
    <x v="0"/>
    <x v="0"/>
    <x v="2"/>
    <x v="2"/>
    <x v="0"/>
    <x v="0"/>
    <x v="4"/>
    <x v="0"/>
    <x v="0"/>
    <x v="0"/>
    <x v="2"/>
    <x v="1"/>
    <x v="2"/>
    <x v="0"/>
    <x v="0"/>
    <x v="0"/>
    <x v="4"/>
    <x v="0"/>
    <x v="3"/>
    <x v="2"/>
    <x v="4"/>
    <x v="1"/>
    <x v="1"/>
    <x v="0"/>
    <x v="0"/>
    <x v="0"/>
    <x v="0"/>
    <x v="0"/>
    <x v="3"/>
    <x v="3"/>
    <x v="1"/>
    <x v="1"/>
    <x v="4"/>
    <x v="2"/>
    <x v="2"/>
    <x v="1"/>
    <x v="1"/>
    <x v="1"/>
    <x v="0"/>
    <x v="1"/>
    <x v="0"/>
    <x v="0"/>
    <x v="0"/>
    <x v="11"/>
    <x v="21"/>
    <x v="20"/>
    <x v="2"/>
    <x v="0"/>
    <x v="5"/>
    <x v="3"/>
    <x v="5"/>
    <x v="6"/>
    <x v="0"/>
    <x v="6"/>
  </r>
  <r>
    <x v="0"/>
    <x v="1"/>
    <x v="5"/>
    <n v="2"/>
    <x v="16"/>
    <x v="54"/>
    <x v="1"/>
    <x v="0"/>
    <x v="0"/>
    <x v="0"/>
    <x v="0"/>
    <x v="1"/>
    <x v="0"/>
    <x v="1"/>
    <x v="0"/>
    <x v="0"/>
    <x v="0"/>
    <x v="5"/>
    <x v="0"/>
    <x v="3"/>
    <x v="0"/>
    <x v="5"/>
    <x v="0"/>
    <x v="4"/>
    <x v="4"/>
    <x v="0"/>
    <x v="2"/>
    <x v="1"/>
    <x v="1"/>
    <x v="1"/>
    <x v="0"/>
    <x v="4"/>
    <x v="4"/>
    <x v="0"/>
    <x v="0"/>
    <x v="3"/>
    <x v="3"/>
    <x v="1"/>
    <x v="3"/>
    <x v="4"/>
    <x v="2"/>
    <x v="1"/>
    <x v="1"/>
    <x v="4"/>
    <x v="0"/>
    <x v="0"/>
    <x v="0"/>
    <x v="0"/>
    <x v="0"/>
    <x v="0"/>
    <x v="0"/>
    <x v="34"/>
    <x v="0"/>
    <x v="3"/>
    <x v="15"/>
    <x v="5"/>
    <x v="8"/>
    <x v="2"/>
    <x v="6"/>
    <x v="20"/>
    <x v="6"/>
  </r>
  <r>
    <x v="0"/>
    <x v="1"/>
    <x v="5"/>
    <n v="2"/>
    <x v="16"/>
    <x v="54"/>
    <x v="0"/>
    <x v="0"/>
    <x v="4"/>
    <x v="1"/>
    <x v="0"/>
    <x v="0"/>
    <x v="0"/>
    <x v="4"/>
    <x v="0"/>
    <x v="0"/>
    <x v="0"/>
    <x v="0"/>
    <x v="0"/>
    <x v="0"/>
    <x v="0"/>
    <x v="0"/>
    <x v="0"/>
    <x v="4"/>
    <x v="4"/>
    <x v="0"/>
    <x v="2"/>
    <x v="1"/>
    <x v="1"/>
    <x v="1"/>
    <x v="0"/>
    <x v="0"/>
    <x v="0"/>
    <x v="0"/>
    <x v="0"/>
    <x v="0"/>
    <x v="3"/>
    <x v="1"/>
    <x v="3"/>
    <x v="4"/>
    <x v="1"/>
    <x v="1"/>
    <x v="1"/>
    <x v="0"/>
    <x v="0"/>
    <x v="0"/>
    <x v="0"/>
    <x v="0"/>
    <x v="0"/>
    <x v="0"/>
    <x v="18"/>
    <x v="5"/>
    <x v="0"/>
    <x v="0"/>
    <x v="0"/>
    <x v="5"/>
    <x v="8"/>
    <x v="2"/>
    <x v="6"/>
    <x v="0"/>
    <x v="0"/>
  </r>
  <r>
    <x v="0"/>
    <x v="1"/>
    <x v="5"/>
    <n v="2"/>
    <x v="20"/>
    <x v="47"/>
    <x v="1"/>
    <x v="3"/>
    <x v="2"/>
    <x v="0"/>
    <x v="2"/>
    <x v="2"/>
    <x v="3"/>
    <x v="4"/>
    <x v="2"/>
    <x v="2"/>
    <x v="2"/>
    <x v="2"/>
    <x v="1"/>
    <x v="3"/>
    <x v="1"/>
    <x v="2"/>
    <x v="2"/>
    <x v="0"/>
    <x v="0"/>
    <x v="3"/>
    <x v="0"/>
    <x v="4"/>
    <x v="0"/>
    <x v="2"/>
    <x v="2"/>
    <x v="3"/>
    <x v="3"/>
    <x v="3"/>
    <x v="1"/>
    <x v="3"/>
    <x v="0"/>
    <x v="1"/>
    <x v="1"/>
    <x v="1"/>
    <x v="2"/>
    <x v="2"/>
    <x v="1"/>
    <x v="4"/>
    <x v="0"/>
    <x v="0"/>
    <x v="1"/>
    <x v="0"/>
    <x v="0"/>
    <x v="0"/>
    <x v="16"/>
    <x v="17"/>
    <x v="13"/>
    <x v="4"/>
    <x v="2"/>
    <x v="2"/>
    <x v="3"/>
    <x v="6"/>
    <x v="10"/>
    <x v="11"/>
    <x v="3"/>
  </r>
  <r>
    <x v="0"/>
    <x v="1"/>
    <x v="9"/>
    <n v="2"/>
    <x v="24"/>
    <x v="28"/>
    <x v="1"/>
    <x v="2"/>
    <x v="3"/>
    <x v="3"/>
    <x v="2"/>
    <x v="2"/>
    <x v="3"/>
    <x v="2"/>
    <x v="2"/>
    <x v="2"/>
    <x v="2"/>
    <x v="2"/>
    <x v="3"/>
    <x v="0"/>
    <x v="1"/>
    <x v="1"/>
    <x v="2"/>
    <x v="0"/>
    <x v="0"/>
    <x v="1"/>
    <x v="0"/>
    <x v="4"/>
    <x v="1"/>
    <x v="1"/>
    <x v="0"/>
    <x v="0"/>
    <x v="3"/>
    <x v="1"/>
    <x v="0"/>
    <x v="0"/>
    <x v="0"/>
    <x v="1"/>
    <x v="1"/>
    <x v="1"/>
    <x v="3"/>
    <x v="2"/>
    <x v="1"/>
    <x v="0"/>
    <x v="1"/>
    <x v="0"/>
    <x v="0"/>
    <x v="0"/>
    <x v="0"/>
    <x v="0"/>
    <x v="8"/>
    <x v="13"/>
    <x v="13"/>
    <x v="6"/>
    <x v="1"/>
    <x v="2"/>
    <x v="6"/>
    <x v="6"/>
    <x v="6"/>
    <x v="9"/>
    <x v="0"/>
  </r>
  <r>
    <x v="0"/>
    <x v="1"/>
    <x v="7"/>
    <n v="2"/>
    <x v="10"/>
    <x v="16"/>
    <x v="1"/>
    <x v="2"/>
    <x v="3"/>
    <x v="2"/>
    <x v="3"/>
    <x v="2"/>
    <x v="4"/>
    <x v="4"/>
    <x v="3"/>
    <x v="2"/>
    <x v="4"/>
    <x v="3"/>
    <x v="3"/>
    <x v="2"/>
    <x v="0"/>
    <x v="0"/>
    <x v="1"/>
    <x v="1"/>
    <x v="1"/>
    <x v="2"/>
    <x v="2"/>
    <x v="4"/>
    <x v="3"/>
    <x v="1"/>
    <x v="3"/>
    <x v="3"/>
    <x v="4"/>
    <x v="4"/>
    <x v="1"/>
    <x v="1"/>
    <x v="1"/>
    <x v="1"/>
    <x v="3"/>
    <x v="1"/>
    <x v="3"/>
    <x v="2"/>
    <x v="1"/>
    <x v="3"/>
    <x v="1"/>
    <x v="1"/>
    <x v="1"/>
    <x v="0"/>
    <x v="0"/>
    <x v="0"/>
    <x v="3"/>
    <x v="3"/>
    <x v="38"/>
    <x v="7"/>
    <x v="0"/>
    <x v="1"/>
    <x v="1"/>
    <x v="5"/>
    <x v="59"/>
    <x v="12"/>
    <x v="1"/>
  </r>
  <r>
    <x v="0"/>
    <x v="1"/>
    <x v="9"/>
    <n v="2"/>
    <x v="5"/>
    <x v="50"/>
    <x v="0"/>
    <x v="3"/>
    <x v="3"/>
    <x v="3"/>
    <x v="3"/>
    <x v="2"/>
    <x v="2"/>
    <x v="2"/>
    <x v="2"/>
    <x v="2"/>
    <x v="2"/>
    <x v="2"/>
    <x v="3"/>
    <x v="3"/>
    <x v="1"/>
    <x v="2"/>
    <x v="2"/>
    <x v="0"/>
    <x v="1"/>
    <x v="1"/>
    <x v="1"/>
    <x v="0"/>
    <x v="1"/>
    <x v="1"/>
    <x v="2"/>
    <x v="3"/>
    <x v="3"/>
    <x v="1"/>
    <x v="2"/>
    <x v="3"/>
    <x v="0"/>
    <x v="1"/>
    <x v="4"/>
    <x v="2"/>
    <x v="2"/>
    <x v="4"/>
    <x v="1"/>
    <x v="1"/>
    <x v="1"/>
    <x v="1"/>
    <x v="2"/>
    <x v="0"/>
    <x v="0"/>
    <x v="0"/>
    <x v="3"/>
    <x v="3"/>
    <x v="13"/>
    <x v="2"/>
    <x v="2"/>
    <x v="2"/>
    <x v="1"/>
    <x v="1"/>
    <x v="12"/>
    <x v="9"/>
    <x v="3"/>
  </r>
  <r>
    <x v="0"/>
    <x v="1"/>
    <x v="8"/>
    <n v="2"/>
    <x v="15"/>
    <x v="54"/>
    <x v="0"/>
    <x v="0"/>
    <x v="0"/>
    <x v="2"/>
    <x v="2"/>
    <x v="2"/>
    <x v="3"/>
    <x v="4"/>
    <x v="0"/>
    <x v="0"/>
    <x v="2"/>
    <x v="3"/>
    <x v="1"/>
    <x v="3"/>
    <x v="0"/>
    <x v="1"/>
    <x v="0"/>
    <x v="4"/>
    <x v="0"/>
    <x v="3"/>
    <x v="0"/>
    <x v="0"/>
    <x v="1"/>
    <x v="1"/>
    <x v="0"/>
    <x v="1"/>
    <x v="3"/>
    <x v="0"/>
    <x v="0"/>
    <x v="3"/>
    <x v="0"/>
    <x v="1"/>
    <x v="1"/>
    <x v="4"/>
    <x v="1"/>
    <x v="2"/>
    <x v="1"/>
    <x v="0"/>
    <x v="1"/>
    <x v="0"/>
    <x v="0"/>
    <x v="0"/>
    <x v="0"/>
    <x v="0"/>
    <x v="11"/>
    <x v="17"/>
    <x v="2"/>
    <x v="4"/>
    <x v="4"/>
    <x v="5"/>
    <x v="3"/>
    <x v="0"/>
    <x v="13"/>
    <x v="5"/>
    <x v="6"/>
  </r>
  <r>
    <x v="0"/>
    <x v="1"/>
    <x v="7"/>
    <n v="2"/>
    <x v="13"/>
    <x v="27"/>
    <x v="0"/>
    <x v="0"/>
    <x v="0"/>
    <x v="3"/>
    <x v="2"/>
    <x v="0"/>
    <x v="3"/>
    <x v="0"/>
    <x v="2"/>
    <x v="0"/>
    <x v="0"/>
    <x v="0"/>
    <x v="3"/>
    <x v="0"/>
    <x v="1"/>
    <x v="0"/>
    <x v="2"/>
    <x v="0"/>
    <x v="0"/>
    <x v="3"/>
    <x v="0"/>
    <x v="1"/>
    <x v="1"/>
    <x v="2"/>
    <x v="0"/>
    <x v="0"/>
    <x v="0"/>
    <x v="2"/>
    <x v="0"/>
    <x v="0"/>
    <x v="3"/>
    <x v="1"/>
    <x v="3"/>
    <x v="4"/>
    <x v="2"/>
    <x v="1"/>
    <x v="1"/>
    <x v="1"/>
    <x v="0"/>
    <x v="1"/>
    <x v="1"/>
    <x v="0"/>
    <x v="0"/>
    <x v="0"/>
    <x v="13"/>
    <x v="21"/>
    <x v="20"/>
    <x v="6"/>
    <x v="3"/>
    <x v="2"/>
    <x v="3"/>
    <x v="5"/>
    <x v="17"/>
    <x v="0"/>
    <x v="0"/>
  </r>
  <r>
    <x v="0"/>
    <x v="1"/>
    <x v="10"/>
    <n v="2"/>
    <x v="16"/>
    <x v="54"/>
    <x v="1"/>
    <x v="0"/>
    <x v="2"/>
    <x v="3"/>
    <x v="0"/>
    <x v="1"/>
    <x v="2"/>
    <x v="1"/>
    <x v="2"/>
    <x v="2"/>
    <x v="0"/>
    <x v="1"/>
    <x v="2"/>
    <x v="0"/>
    <x v="4"/>
    <x v="0"/>
    <x v="2"/>
    <x v="2"/>
    <x v="4"/>
    <x v="2"/>
    <x v="0"/>
    <x v="1"/>
    <x v="3"/>
    <x v="1"/>
    <x v="2"/>
    <x v="1"/>
    <x v="1"/>
    <x v="2"/>
    <x v="0"/>
    <x v="3"/>
    <x v="0"/>
    <x v="1"/>
    <x v="2"/>
    <x v="1"/>
    <x v="4"/>
    <x v="2"/>
    <x v="1"/>
    <x v="0"/>
    <x v="1"/>
    <x v="2"/>
    <x v="0"/>
    <x v="0"/>
    <x v="0"/>
    <x v="0"/>
    <x v="6"/>
    <x v="36"/>
    <x v="17"/>
    <x v="0"/>
    <x v="15"/>
    <x v="3"/>
    <x v="8"/>
    <x v="5"/>
    <x v="31"/>
    <x v="2"/>
    <x v="6"/>
  </r>
  <r>
    <x v="0"/>
    <x v="1"/>
    <x v="10"/>
    <n v="2"/>
    <x v="16"/>
    <x v="54"/>
    <x v="1"/>
    <x v="3"/>
    <x v="2"/>
    <x v="4"/>
    <x v="3"/>
    <x v="2"/>
    <x v="4"/>
    <x v="4"/>
    <x v="0"/>
    <x v="0"/>
    <x v="2"/>
    <x v="3"/>
    <x v="0"/>
    <x v="0"/>
    <x v="0"/>
    <x v="2"/>
    <x v="2"/>
    <x v="1"/>
    <x v="4"/>
    <x v="0"/>
    <x v="0"/>
    <x v="4"/>
    <x v="1"/>
    <x v="1"/>
    <x v="2"/>
    <x v="0"/>
    <x v="3"/>
    <x v="0"/>
    <x v="1"/>
    <x v="0"/>
    <x v="3"/>
    <x v="1"/>
    <x v="0"/>
    <x v="3"/>
    <x v="0"/>
    <x v="0"/>
    <x v="1"/>
    <x v="3"/>
    <x v="1"/>
    <x v="1"/>
    <x v="2"/>
    <x v="0"/>
    <x v="0"/>
    <x v="0"/>
    <x v="10"/>
    <x v="3"/>
    <x v="2"/>
    <x v="0"/>
    <x v="11"/>
    <x v="6"/>
    <x v="8"/>
    <x v="6"/>
    <x v="2"/>
    <x v="5"/>
    <x v="6"/>
  </r>
  <r>
    <x v="0"/>
    <x v="1"/>
    <x v="10"/>
    <n v="2"/>
    <x v="16"/>
    <x v="21"/>
    <x v="0"/>
    <x v="4"/>
    <x v="0"/>
    <x v="3"/>
    <x v="0"/>
    <x v="2"/>
    <x v="2"/>
    <x v="4"/>
    <x v="0"/>
    <x v="2"/>
    <x v="2"/>
    <x v="3"/>
    <x v="1"/>
    <x v="3"/>
    <x v="0"/>
    <x v="0"/>
    <x v="2"/>
    <x v="4"/>
    <x v="3"/>
    <x v="4"/>
    <x v="0"/>
    <x v="4"/>
    <x v="1"/>
    <x v="1"/>
    <x v="0"/>
    <x v="0"/>
    <x v="0"/>
    <x v="0"/>
    <x v="0"/>
    <x v="0"/>
    <x v="1"/>
    <x v="1"/>
    <x v="1"/>
    <x v="3"/>
    <x v="0"/>
    <x v="0"/>
    <x v="1"/>
    <x v="0"/>
    <x v="1"/>
    <x v="0"/>
    <x v="2"/>
    <x v="0"/>
    <x v="0"/>
    <x v="0"/>
    <x v="3"/>
    <x v="27"/>
    <x v="13"/>
    <x v="4"/>
    <x v="0"/>
    <x v="0"/>
    <x v="4"/>
    <x v="6"/>
    <x v="6"/>
    <x v="0"/>
    <x v="0"/>
  </r>
  <r>
    <x v="0"/>
    <x v="1"/>
    <x v="10"/>
    <n v="2"/>
    <x v="16"/>
    <x v="54"/>
    <x v="1"/>
    <x v="2"/>
    <x v="3"/>
    <x v="1"/>
    <x v="3"/>
    <x v="1"/>
    <x v="4"/>
    <x v="2"/>
    <x v="3"/>
    <x v="3"/>
    <x v="3"/>
    <x v="2"/>
    <x v="3"/>
    <x v="2"/>
    <x v="4"/>
    <x v="1"/>
    <x v="2"/>
    <x v="1"/>
    <x v="1"/>
    <x v="1"/>
    <x v="4"/>
    <x v="2"/>
    <x v="1"/>
    <x v="1"/>
    <x v="0"/>
    <x v="0"/>
    <x v="3"/>
    <x v="5"/>
    <x v="1"/>
    <x v="3"/>
    <x v="1"/>
    <x v="1"/>
    <x v="1"/>
    <x v="3"/>
    <x v="3"/>
    <x v="1"/>
    <x v="1"/>
    <x v="1"/>
    <x v="1"/>
    <x v="0"/>
    <x v="0"/>
    <x v="0"/>
    <x v="0"/>
    <x v="0"/>
    <x v="4"/>
    <x v="48"/>
    <x v="18"/>
    <x v="7"/>
    <x v="18"/>
    <x v="6"/>
    <x v="1"/>
    <x v="9"/>
    <x v="6"/>
    <x v="14"/>
    <x v="3"/>
  </r>
  <r>
    <x v="0"/>
    <x v="1"/>
    <x v="10"/>
    <n v="2"/>
    <x v="16"/>
    <x v="54"/>
    <x v="1"/>
    <x v="3"/>
    <x v="2"/>
    <x v="0"/>
    <x v="2"/>
    <x v="3"/>
    <x v="4"/>
    <x v="0"/>
    <x v="3"/>
    <x v="2"/>
    <x v="2"/>
    <x v="1"/>
    <x v="4"/>
    <x v="0"/>
    <x v="4"/>
    <x v="5"/>
    <x v="2"/>
    <x v="2"/>
    <x v="0"/>
    <x v="4"/>
    <x v="4"/>
    <x v="2"/>
    <x v="1"/>
    <x v="1"/>
    <x v="0"/>
    <x v="0"/>
    <x v="4"/>
    <x v="4"/>
    <x v="4"/>
    <x v="3"/>
    <x v="1"/>
    <x v="1"/>
    <x v="4"/>
    <x v="3"/>
    <x v="4"/>
    <x v="2"/>
    <x v="1"/>
    <x v="1"/>
    <x v="1"/>
    <x v="0"/>
    <x v="2"/>
    <x v="0"/>
    <x v="0"/>
    <x v="0"/>
    <x v="16"/>
    <x v="7"/>
    <x v="7"/>
    <x v="2"/>
    <x v="10"/>
    <x v="3"/>
    <x v="9"/>
    <x v="9"/>
    <x v="6"/>
    <x v="12"/>
    <x v="7"/>
  </r>
  <r>
    <x v="0"/>
    <x v="1"/>
    <x v="5"/>
    <n v="2"/>
    <x v="2"/>
    <x v="48"/>
    <x v="1"/>
    <x v="3"/>
    <x v="2"/>
    <x v="0"/>
    <x v="3"/>
    <x v="2"/>
    <x v="2"/>
    <x v="0"/>
    <x v="0"/>
    <x v="0"/>
    <x v="0"/>
    <x v="1"/>
    <x v="1"/>
    <x v="4"/>
    <x v="2"/>
    <x v="0"/>
    <x v="2"/>
    <x v="0"/>
    <x v="1"/>
    <x v="3"/>
    <x v="1"/>
    <x v="0"/>
    <x v="1"/>
    <x v="1"/>
    <x v="0"/>
    <x v="0"/>
    <x v="0"/>
    <x v="5"/>
    <x v="0"/>
    <x v="3"/>
    <x v="0"/>
    <x v="1"/>
    <x v="2"/>
    <x v="1"/>
    <x v="2"/>
    <x v="2"/>
    <x v="1"/>
    <x v="1"/>
    <x v="0"/>
    <x v="0"/>
    <x v="2"/>
    <x v="0"/>
    <x v="0"/>
    <x v="0"/>
    <x v="16"/>
    <x v="15"/>
    <x v="6"/>
    <x v="4"/>
    <x v="0"/>
    <x v="2"/>
    <x v="6"/>
    <x v="1"/>
    <x v="6"/>
    <x v="17"/>
    <x v="6"/>
  </r>
  <r>
    <x v="0"/>
    <x v="1"/>
    <x v="5"/>
    <n v="2"/>
    <x v="2"/>
    <x v="48"/>
    <x v="1"/>
    <x v="2"/>
    <x v="2"/>
    <x v="3"/>
    <x v="2"/>
    <x v="1"/>
    <x v="2"/>
    <x v="4"/>
    <x v="2"/>
    <x v="3"/>
    <x v="2"/>
    <x v="1"/>
    <x v="3"/>
    <x v="3"/>
    <x v="0"/>
    <x v="1"/>
    <x v="1"/>
    <x v="0"/>
    <x v="1"/>
    <x v="2"/>
    <x v="1"/>
    <x v="2"/>
    <x v="0"/>
    <x v="2"/>
    <x v="2"/>
    <x v="2"/>
    <x v="1"/>
    <x v="5"/>
    <x v="3"/>
    <x v="3"/>
    <x v="0"/>
    <x v="1"/>
    <x v="4"/>
    <x v="3"/>
    <x v="3"/>
    <x v="2"/>
    <x v="1"/>
    <x v="1"/>
    <x v="1"/>
    <x v="1"/>
    <x v="1"/>
    <x v="0"/>
    <x v="0"/>
    <x v="0"/>
    <x v="3"/>
    <x v="10"/>
    <x v="7"/>
    <x v="2"/>
    <x v="4"/>
    <x v="6"/>
    <x v="1"/>
    <x v="3"/>
    <x v="15"/>
    <x v="13"/>
    <x v="1"/>
  </r>
  <r>
    <x v="0"/>
    <x v="1"/>
    <x v="5"/>
    <n v="2"/>
    <x v="8"/>
    <x v="55"/>
    <x v="0"/>
    <x v="3"/>
    <x v="2"/>
    <x v="2"/>
    <x v="2"/>
    <x v="2"/>
    <x v="3"/>
    <x v="4"/>
    <x v="2"/>
    <x v="2"/>
    <x v="2"/>
    <x v="2"/>
    <x v="1"/>
    <x v="3"/>
    <x v="1"/>
    <x v="1"/>
    <x v="1"/>
    <x v="4"/>
    <x v="0"/>
    <x v="0"/>
    <x v="1"/>
    <x v="4"/>
    <x v="3"/>
    <x v="2"/>
    <x v="2"/>
    <x v="3"/>
    <x v="3"/>
    <x v="3"/>
    <x v="1"/>
    <x v="3"/>
    <x v="3"/>
    <x v="1"/>
    <x v="1"/>
    <x v="2"/>
    <x v="1"/>
    <x v="1"/>
    <x v="1"/>
    <x v="1"/>
    <x v="0"/>
    <x v="1"/>
    <x v="1"/>
    <x v="0"/>
    <x v="0"/>
    <x v="0"/>
    <x v="12"/>
    <x v="17"/>
    <x v="13"/>
    <x v="4"/>
    <x v="1"/>
    <x v="9"/>
    <x v="0"/>
    <x v="0"/>
    <x v="34"/>
    <x v="11"/>
    <x v="3"/>
  </r>
  <r>
    <x v="0"/>
    <x v="1"/>
    <x v="5"/>
    <n v="2"/>
    <x v="2"/>
    <x v="48"/>
    <x v="1"/>
    <x v="4"/>
    <x v="1"/>
    <x v="1"/>
    <x v="1"/>
    <x v="1"/>
    <x v="5"/>
    <x v="0"/>
    <x v="1"/>
    <x v="4"/>
    <x v="3"/>
    <x v="4"/>
    <x v="3"/>
    <x v="3"/>
    <x v="3"/>
    <x v="1"/>
    <x v="2"/>
    <x v="0"/>
    <x v="3"/>
    <x v="4"/>
    <x v="4"/>
    <x v="2"/>
    <x v="1"/>
    <x v="2"/>
    <x v="2"/>
    <x v="3"/>
    <x v="1"/>
    <x v="1"/>
    <x v="4"/>
    <x v="3"/>
    <x v="1"/>
    <x v="1"/>
    <x v="4"/>
    <x v="3"/>
    <x v="4"/>
    <x v="3"/>
    <x v="1"/>
    <x v="2"/>
    <x v="1"/>
    <x v="0"/>
    <x v="2"/>
    <x v="0"/>
    <x v="0"/>
    <x v="0"/>
    <x v="1"/>
    <x v="28"/>
    <x v="44"/>
    <x v="2"/>
    <x v="6"/>
    <x v="2"/>
    <x v="4"/>
    <x v="9"/>
    <x v="4"/>
    <x v="1"/>
    <x v="7"/>
  </r>
  <r>
    <x v="0"/>
    <x v="1"/>
    <x v="5"/>
    <n v="2"/>
    <x v="8"/>
    <x v="55"/>
    <x v="0"/>
    <x v="3"/>
    <x v="2"/>
    <x v="4"/>
    <x v="3"/>
    <x v="1"/>
    <x v="2"/>
    <x v="2"/>
    <x v="3"/>
    <x v="3"/>
    <x v="3"/>
    <x v="3"/>
    <x v="3"/>
    <x v="2"/>
    <x v="3"/>
    <x v="1"/>
    <x v="3"/>
    <x v="3"/>
    <x v="2"/>
    <x v="2"/>
    <x v="3"/>
    <x v="3"/>
    <x v="2"/>
    <x v="3"/>
    <x v="3"/>
    <x v="4"/>
    <x v="2"/>
    <x v="2"/>
    <x v="2"/>
    <x v="2"/>
    <x v="2"/>
    <x v="0"/>
    <x v="0"/>
    <x v="0"/>
    <x v="0"/>
    <x v="0"/>
    <x v="1"/>
    <x v="1"/>
    <x v="1"/>
    <x v="0"/>
    <x v="0"/>
    <x v="0"/>
    <x v="0"/>
    <x v="0"/>
    <x v="10"/>
    <x v="4"/>
    <x v="10"/>
    <x v="7"/>
    <x v="6"/>
    <x v="4"/>
    <x v="2"/>
    <x v="4"/>
    <x v="5"/>
    <x v="4"/>
    <x v="2"/>
  </r>
  <r>
    <x v="0"/>
    <x v="1"/>
    <x v="5"/>
    <n v="2"/>
    <x v="8"/>
    <x v="55"/>
    <x v="1"/>
    <x v="2"/>
    <x v="3"/>
    <x v="1"/>
    <x v="3"/>
    <x v="1"/>
    <x v="4"/>
    <x v="2"/>
    <x v="3"/>
    <x v="3"/>
    <x v="3"/>
    <x v="1"/>
    <x v="1"/>
    <x v="3"/>
    <x v="1"/>
    <x v="2"/>
    <x v="0"/>
    <x v="4"/>
    <x v="1"/>
    <x v="1"/>
    <x v="0"/>
    <x v="4"/>
    <x v="1"/>
    <x v="1"/>
    <x v="2"/>
    <x v="3"/>
    <x v="1"/>
    <x v="1"/>
    <x v="3"/>
    <x v="1"/>
    <x v="1"/>
    <x v="1"/>
    <x v="2"/>
    <x v="3"/>
    <x v="3"/>
    <x v="4"/>
    <x v="1"/>
    <x v="0"/>
    <x v="0"/>
    <x v="1"/>
    <x v="0"/>
    <x v="0"/>
    <x v="0"/>
    <x v="0"/>
    <x v="4"/>
    <x v="48"/>
    <x v="4"/>
    <x v="4"/>
    <x v="2"/>
    <x v="5"/>
    <x v="1"/>
    <x v="6"/>
    <x v="12"/>
    <x v="1"/>
    <x v="4"/>
  </r>
  <r>
    <x v="0"/>
    <x v="1"/>
    <x v="5"/>
    <n v="2"/>
    <x v="8"/>
    <x v="55"/>
    <x v="1"/>
    <x v="2"/>
    <x v="3"/>
    <x v="3"/>
    <x v="3"/>
    <x v="1"/>
    <x v="4"/>
    <x v="2"/>
    <x v="3"/>
    <x v="3"/>
    <x v="3"/>
    <x v="3"/>
    <x v="3"/>
    <x v="2"/>
    <x v="1"/>
    <x v="2"/>
    <x v="1"/>
    <x v="1"/>
    <x v="1"/>
    <x v="3"/>
    <x v="1"/>
    <x v="0"/>
    <x v="0"/>
    <x v="2"/>
    <x v="2"/>
    <x v="2"/>
    <x v="1"/>
    <x v="1"/>
    <x v="1"/>
    <x v="1"/>
    <x v="1"/>
    <x v="2"/>
    <x v="0"/>
    <x v="0"/>
    <x v="0"/>
    <x v="0"/>
    <x v="1"/>
    <x v="3"/>
    <x v="0"/>
    <x v="2"/>
    <x v="1"/>
    <x v="0"/>
    <x v="0"/>
    <x v="0"/>
    <x v="8"/>
    <x v="48"/>
    <x v="10"/>
    <x v="7"/>
    <x v="2"/>
    <x v="1"/>
    <x v="6"/>
    <x v="1"/>
    <x v="15"/>
    <x v="1"/>
    <x v="1"/>
  </r>
  <r>
    <x v="0"/>
    <x v="1"/>
    <x v="5"/>
    <n v="2"/>
    <x v="2"/>
    <x v="48"/>
    <x v="1"/>
    <x v="3"/>
    <x v="3"/>
    <x v="3"/>
    <x v="2"/>
    <x v="1"/>
    <x v="2"/>
    <x v="0"/>
    <x v="0"/>
    <x v="0"/>
    <x v="2"/>
    <x v="3"/>
    <x v="3"/>
    <x v="3"/>
    <x v="0"/>
    <x v="2"/>
    <x v="2"/>
    <x v="0"/>
    <x v="1"/>
    <x v="3"/>
    <x v="0"/>
    <x v="4"/>
    <x v="1"/>
    <x v="1"/>
    <x v="0"/>
    <x v="0"/>
    <x v="0"/>
    <x v="3"/>
    <x v="4"/>
    <x v="0"/>
    <x v="0"/>
    <x v="1"/>
    <x v="4"/>
    <x v="3"/>
    <x v="3"/>
    <x v="2"/>
    <x v="1"/>
    <x v="0"/>
    <x v="1"/>
    <x v="0"/>
    <x v="1"/>
    <x v="0"/>
    <x v="0"/>
    <x v="0"/>
    <x v="3"/>
    <x v="15"/>
    <x v="2"/>
    <x v="2"/>
    <x v="11"/>
    <x v="2"/>
    <x v="6"/>
    <x v="6"/>
    <x v="6"/>
    <x v="8"/>
    <x v="1"/>
  </r>
  <r>
    <x v="0"/>
    <x v="1"/>
    <x v="5"/>
    <n v="2"/>
    <x v="2"/>
    <x v="29"/>
    <x v="1"/>
    <x v="2"/>
    <x v="3"/>
    <x v="1"/>
    <x v="3"/>
    <x v="3"/>
    <x v="4"/>
    <x v="2"/>
    <x v="3"/>
    <x v="3"/>
    <x v="3"/>
    <x v="3"/>
    <x v="3"/>
    <x v="2"/>
    <x v="0"/>
    <x v="0"/>
    <x v="2"/>
    <x v="0"/>
    <x v="1"/>
    <x v="1"/>
    <x v="0"/>
    <x v="4"/>
    <x v="1"/>
    <x v="1"/>
    <x v="0"/>
    <x v="0"/>
    <x v="1"/>
    <x v="1"/>
    <x v="3"/>
    <x v="1"/>
    <x v="0"/>
    <x v="1"/>
    <x v="4"/>
    <x v="3"/>
    <x v="3"/>
    <x v="2"/>
    <x v="1"/>
    <x v="0"/>
    <x v="1"/>
    <x v="1"/>
    <x v="1"/>
    <x v="0"/>
    <x v="0"/>
    <x v="0"/>
    <x v="4"/>
    <x v="37"/>
    <x v="10"/>
    <x v="7"/>
    <x v="0"/>
    <x v="2"/>
    <x v="1"/>
    <x v="6"/>
    <x v="6"/>
    <x v="1"/>
    <x v="4"/>
  </r>
  <r>
    <x v="0"/>
    <x v="1"/>
    <x v="5"/>
    <n v="2"/>
    <x v="2"/>
    <x v="29"/>
    <x v="1"/>
    <x v="3"/>
    <x v="3"/>
    <x v="1"/>
    <x v="3"/>
    <x v="2"/>
    <x v="4"/>
    <x v="4"/>
    <x v="2"/>
    <x v="2"/>
    <x v="0"/>
    <x v="0"/>
    <x v="4"/>
    <x v="0"/>
    <x v="0"/>
    <x v="0"/>
    <x v="2"/>
    <x v="0"/>
    <x v="1"/>
    <x v="3"/>
    <x v="1"/>
    <x v="2"/>
    <x v="1"/>
    <x v="1"/>
    <x v="0"/>
    <x v="0"/>
    <x v="3"/>
    <x v="3"/>
    <x v="1"/>
    <x v="2"/>
    <x v="0"/>
    <x v="1"/>
    <x v="3"/>
    <x v="1"/>
    <x v="2"/>
    <x v="2"/>
    <x v="1"/>
    <x v="1"/>
    <x v="0"/>
    <x v="0"/>
    <x v="2"/>
    <x v="0"/>
    <x v="0"/>
    <x v="0"/>
    <x v="5"/>
    <x v="3"/>
    <x v="19"/>
    <x v="2"/>
    <x v="0"/>
    <x v="2"/>
    <x v="6"/>
    <x v="3"/>
    <x v="6"/>
    <x v="11"/>
    <x v="3"/>
  </r>
  <r>
    <x v="0"/>
    <x v="1"/>
    <x v="5"/>
    <n v="2"/>
    <x v="8"/>
    <x v="55"/>
    <x v="0"/>
    <x v="2"/>
    <x v="2"/>
    <x v="1"/>
    <x v="3"/>
    <x v="1"/>
    <x v="3"/>
    <x v="2"/>
    <x v="2"/>
    <x v="2"/>
    <x v="2"/>
    <x v="3"/>
    <x v="1"/>
    <x v="3"/>
    <x v="1"/>
    <x v="2"/>
    <x v="2"/>
    <x v="0"/>
    <x v="0"/>
    <x v="3"/>
    <x v="0"/>
    <x v="4"/>
    <x v="1"/>
    <x v="1"/>
    <x v="2"/>
    <x v="3"/>
    <x v="3"/>
    <x v="1"/>
    <x v="3"/>
    <x v="3"/>
    <x v="0"/>
    <x v="1"/>
    <x v="1"/>
    <x v="1"/>
    <x v="2"/>
    <x v="2"/>
    <x v="1"/>
    <x v="1"/>
    <x v="0"/>
    <x v="1"/>
    <x v="1"/>
    <x v="0"/>
    <x v="0"/>
    <x v="0"/>
    <x v="5"/>
    <x v="40"/>
    <x v="14"/>
    <x v="4"/>
    <x v="2"/>
    <x v="2"/>
    <x v="3"/>
    <x v="6"/>
    <x v="12"/>
    <x v="9"/>
    <x v="1"/>
  </r>
  <r>
    <x v="0"/>
    <x v="1"/>
    <x v="5"/>
    <n v="2"/>
    <x v="8"/>
    <x v="55"/>
    <x v="1"/>
    <x v="0"/>
    <x v="0"/>
    <x v="3"/>
    <x v="3"/>
    <x v="2"/>
    <x v="2"/>
    <x v="4"/>
    <x v="2"/>
    <x v="2"/>
    <x v="0"/>
    <x v="2"/>
    <x v="3"/>
    <x v="3"/>
    <x v="0"/>
    <x v="0"/>
    <x v="0"/>
    <x v="4"/>
    <x v="4"/>
    <x v="3"/>
    <x v="2"/>
    <x v="1"/>
    <x v="1"/>
    <x v="1"/>
    <x v="0"/>
    <x v="0"/>
    <x v="3"/>
    <x v="1"/>
    <x v="3"/>
    <x v="3"/>
    <x v="0"/>
    <x v="1"/>
    <x v="1"/>
    <x v="4"/>
    <x v="1"/>
    <x v="1"/>
    <x v="1"/>
    <x v="0"/>
    <x v="0"/>
    <x v="0"/>
    <x v="0"/>
    <x v="0"/>
    <x v="0"/>
    <x v="0"/>
    <x v="13"/>
    <x v="10"/>
    <x v="6"/>
    <x v="2"/>
    <x v="0"/>
    <x v="5"/>
    <x v="0"/>
    <x v="2"/>
    <x v="6"/>
    <x v="9"/>
    <x v="1"/>
  </r>
  <r>
    <x v="0"/>
    <x v="1"/>
    <x v="5"/>
    <n v="2"/>
    <x v="2"/>
    <x v="29"/>
    <x v="1"/>
    <x v="3"/>
    <x v="3"/>
    <x v="1"/>
    <x v="2"/>
    <x v="1"/>
    <x v="4"/>
    <x v="4"/>
    <x v="2"/>
    <x v="2"/>
    <x v="0"/>
    <x v="3"/>
    <x v="1"/>
    <x v="3"/>
    <x v="2"/>
    <x v="0"/>
    <x v="2"/>
    <x v="4"/>
    <x v="3"/>
    <x v="1"/>
    <x v="0"/>
    <x v="0"/>
    <x v="1"/>
    <x v="2"/>
    <x v="0"/>
    <x v="0"/>
    <x v="1"/>
    <x v="5"/>
    <x v="2"/>
    <x v="1"/>
    <x v="0"/>
    <x v="1"/>
    <x v="4"/>
    <x v="3"/>
    <x v="4"/>
    <x v="2"/>
    <x v="1"/>
    <x v="1"/>
    <x v="0"/>
    <x v="0"/>
    <x v="0"/>
    <x v="0"/>
    <x v="0"/>
    <x v="0"/>
    <x v="5"/>
    <x v="3"/>
    <x v="16"/>
    <x v="4"/>
    <x v="0"/>
    <x v="0"/>
    <x v="7"/>
    <x v="0"/>
    <x v="17"/>
    <x v="13"/>
    <x v="4"/>
  </r>
  <r>
    <x v="0"/>
    <x v="1"/>
    <x v="5"/>
    <n v="2"/>
    <x v="2"/>
    <x v="48"/>
    <x v="1"/>
    <x v="2"/>
    <x v="2"/>
    <x v="2"/>
    <x v="3"/>
    <x v="1"/>
    <x v="2"/>
    <x v="4"/>
    <x v="2"/>
    <x v="0"/>
    <x v="2"/>
    <x v="3"/>
    <x v="3"/>
    <x v="3"/>
    <x v="1"/>
    <x v="0"/>
    <x v="2"/>
    <x v="0"/>
    <x v="1"/>
    <x v="2"/>
    <x v="0"/>
    <x v="0"/>
    <x v="1"/>
    <x v="1"/>
    <x v="2"/>
    <x v="0"/>
    <x v="3"/>
    <x v="1"/>
    <x v="1"/>
    <x v="2"/>
    <x v="0"/>
    <x v="1"/>
    <x v="1"/>
    <x v="1"/>
    <x v="3"/>
    <x v="0"/>
    <x v="1"/>
    <x v="1"/>
    <x v="0"/>
    <x v="1"/>
    <x v="2"/>
    <x v="0"/>
    <x v="0"/>
    <x v="0"/>
    <x v="9"/>
    <x v="40"/>
    <x v="13"/>
    <x v="2"/>
    <x v="3"/>
    <x v="2"/>
    <x v="1"/>
    <x v="0"/>
    <x v="2"/>
    <x v="9"/>
    <x v="3"/>
  </r>
  <r>
    <x v="0"/>
    <x v="1"/>
    <x v="5"/>
    <n v="2"/>
    <x v="2"/>
    <x v="48"/>
    <x v="1"/>
    <x v="2"/>
    <x v="1"/>
    <x v="1"/>
    <x v="1"/>
    <x v="3"/>
    <x v="5"/>
    <x v="0"/>
    <x v="1"/>
    <x v="1"/>
    <x v="4"/>
    <x v="4"/>
    <x v="1"/>
    <x v="3"/>
    <x v="4"/>
    <x v="1"/>
    <x v="2"/>
    <x v="0"/>
    <x v="1"/>
    <x v="3"/>
    <x v="2"/>
    <x v="4"/>
    <x v="1"/>
    <x v="2"/>
    <x v="1"/>
    <x v="3"/>
    <x v="4"/>
    <x v="1"/>
    <x v="3"/>
    <x v="3"/>
    <x v="4"/>
    <x v="1"/>
    <x v="4"/>
    <x v="3"/>
    <x v="4"/>
    <x v="3"/>
    <x v="1"/>
    <x v="2"/>
    <x v="2"/>
    <x v="1"/>
    <x v="0"/>
    <x v="0"/>
    <x v="0"/>
    <x v="0"/>
    <x v="15"/>
    <x v="9"/>
    <x v="35"/>
    <x v="4"/>
    <x v="18"/>
    <x v="2"/>
    <x v="6"/>
    <x v="5"/>
    <x v="35"/>
    <x v="18"/>
    <x v="1"/>
  </r>
  <r>
    <x v="0"/>
    <x v="1"/>
    <x v="5"/>
    <n v="2"/>
    <x v="2"/>
    <x v="29"/>
    <x v="1"/>
    <x v="2"/>
    <x v="2"/>
    <x v="3"/>
    <x v="3"/>
    <x v="2"/>
    <x v="2"/>
    <x v="4"/>
    <x v="2"/>
    <x v="2"/>
    <x v="2"/>
    <x v="3"/>
    <x v="0"/>
    <x v="0"/>
    <x v="0"/>
    <x v="0"/>
    <x v="2"/>
    <x v="0"/>
    <x v="0"/>
    <x v="3"/>
    <x v="2"/>
    <x v="4"/>
    <x v="3"/>
    <x v="1"/>
    <x v="2"/>
    <x v="3"/>
    <x v="1"/>
    <x v="1"/>
    <x v="3"/>
    <x v="1"/>
    <x v="0"/>
    <x v="1"/>
    <x v="1"/>
    <x v="2"/>
    <x v="2"/>
    <x v="1"/>
    <x v="1"/>
    <x v="0"/>
    <x v="1"/>
    <x v="0"/>
    <x v="1"/>
    <x v="0"/>
    <x v="0"/>
    <x v="0"/>
    <x v="3"/>
    <x v="10"/>
    <x v="14"/>
    <x v="0"/>
    <x v="0"/>
    <x v="2"/>
    <x v="3"/>
    <x v="5"/>
    <x v="10"/>
    <x v="1"/>
    <x v="4"/>
  </r>
  <r>
    <x v="0"/>
    <x v="1"/>
    <x v="5"/>
    <n v="2"/>
    <x v="2"/>
    <x v="48"/>
    <x v="1"/>
    <x v="2"/>
    <x v="2"/>
    <x v="2"/>
    <x v="2"/>
    <x v="1"/>
    <x v="3"/>
    <x v="2"/>
    <x v="0"/>
    <x v="2"/>
    <x v="0"/>
    <x v="2"/>
    <x v="1"/>
    <x v="0"/>
    <x v="0"/>
    <x v="0"/>
    <x v="2"/>
    <x v="0"/>
    <x v="3"/>
    <x v="3"/>
    <x v="0"/>
    <x v="1"/>
    <x v="1"/>
    <x v="2"/>
    <x v="2"/>
    <x v="3"/>
    <x v="3"/>
    <x v="3"/>
    <x v="0"/>
    <x v="0"/>
    <x v="0"/>
    <x v="1"/>
    <x v="2"/>
    <x v="2"/>
    <x v="3"/>
    <x v="4"/>
    <x v="1"/>
    <x v="1"/>
    <x v="1"/>
    <x v="0"/>
    <x v="2"/>
    <x v="0"/>
    <x v="0"/>
    <x v="0"/>
    <x v="9"/>
    <x v="10"/>
    <x v="19"/>
    <x v="3"/>
    <x v="0"/>
    <x v="2"/>
    <x v="9"/>
    <x v="5"/>
    <x v="4"/>
    <x v="11"/>
    <x v="0"/>
  </r>
  <r>
    <x v="0"/>
    <x v="1"/>
    <x v="5"/>
    <n v="2"/>
    <x v="2"/>
    <x v="29"/>
    <x v="0"/>
    <x v="0"/>
    <x v="0"/>
    <x v="1"/>
    <x v="0"/>
    <x v="0"/>
    <x v="0"/>
    <x v="0"/>
    <x v="0"/>
    <x v="0"/>
    <x v="0"/>
    <x v="0"/>
    <x v="0"/>
    <x v="0"/>
    <x v="0"/>
    <x v="2"/>
    <x v="0"/>
    <x v="4"/>
    <x v="4"/>
    <x v="0"/>
    <x v="2"/>
    <x v="4"/>
    <x v="0"/>
    <x v="2"/>
    <x v="0"/>
    <x v="0"/>
    <x v="4"/>
    <x v="0"/>
    <x v="0"/>
    <x v="0"/>
    <x v="4"/>
    <x v="1"/>
    <x v="3"/>
    <x v="4"/>
    <x v="1"/>
    <x v="1"/>
    <x v="1"/>
    <x v="0"/>
    <x v="1"/>
    <x v="0"/>
    <x v="0"/>
    <x v="0"/>
    <x v="0"/>
    <x v="0"/>
    <x v="6"/>
    <x v="0"/>
    <x v="0"/>
    <x v="0"/>
    <x v="11"/>
    <x v="5"/>
    <x v="8"/>
    <x v="5"/>
    <x v="24"/>
    <x v="20"/>
    <x v="0"/>
  </r>
  <r>
    <x v="0"/>
    <x v="1"/>
    <x v="5"/>
    <n v="2"/>
    <x v="8"/>
    <x v="55"/>
    <x v="1"/>
    <x v="2"/>
    <x v="3"/>
    <x v="1"/>
    <x v="1"/>
    <x v="1"/>
    <x v="4"/>
    <x v="0"/>
    <x v="3"/>
    <x v="3"/>
    <x v="2"/>
    <x v="4"/>
    <x v="3"/>
    <x v="2"/>
    <x v="4"/>
    <x v="2"/>
    <x v="1"/>
    <x v="2"/>
    <x v="1"/>
    <x v="1"/>
    <x v="1"/>
    <x v="2"/>
    <x v="3"/>
    <x v="5"/>
    <x v="1"/>
    <x v="2"/>
    <x v="1"/>
    <x v="1"/>
    <x v="3"/>
    <x v="1"/>
    <x v="1"/>
    <x v="1"/>
    <x v="2"/>
    <x v="4"/>
    <x v="2"/>
    <x v="4"/>
    <x v="1"/>
    <x v="0"/>
    <x v="0"/>
    <x v="0"/>
    <x v="1"/>
    <x v="0"/>
    <x v="0"/>
    <x v="0"/>
    <x v="4"/>
    <x v="14"/>
    <x v="25"/>
    <x v="7"/>
    <x v="7"/>
    <x v="8"/>
    <x v="1"/>
    <x v="3"/>
    <x v="57"/>
    <x v="1"/>
    <x v="4"/>
  </r>
  <r>
    <x v="0"/>
    <x v="1"/>
    <x v="5"/>
    <n v="2"/>
    <x v="2"/>
    <x v="48"/>
    <x v="0"/>
    <x v="3"/>
    <x v="2"/>
    <x v="2"/>
    <x v="2"/>
    <x v="2"/>
    <x v="3"/>
    <x v="4"/>
    <x v="2"/>
    <x v="2"/>
    <x v="2"/>
    <x v="2"/>
    <x v="1"/>
    <x v="3"/>
    <x v="1"/>
    <x v="2"/>
    <x v="2"/>
    <x v="0"/>
    <x v="0"/>
    <x v="3"/>
    <x v="0"/>
    <x v="4"/>
    <x v="1"/>
    <x v="1"/>
    <x v="0"/>
    <x v="2"/>
    <x v="3"/>
    <x v="3"/>
    <x v="0"/>
    <x v="3"/>
    <x v="3"/>
    <x v="1"/>
    <x v="2"/>
    <x v="2"/>
    <x v="3"/>
    <x v="4"/>
    <x v="1"/>
    <x v="1"/>
    <x v="0"/>
    <x v="2"/>
    <x v="0"/>
    <x v="0"/>
    <x v="0"/>
    <x v="0"/>
    <x v="12"/>
    <x v="17"/>
    <x v="13"/>
    <x v="4"/>
    <x v="2"/>
    <x v="2"/>
    <x v="3"/>
    <x v="6"/>
    <x v="16"/>
    <x v="11"/>
    <x v="6"/>
  </r>
  <r>
    <x v="0"/>
    <x v="1"/>
    <x v="5"/>
    <n v="2"/>
    <x v="8"/>
    <x v="55"/>
    <x v="0"/>
    <x v="0"/>
    <x v="0"/>
    <x v="0"/>
    <x v="0"/>
    <x v="0"/>
    <x v="0"/>
    <x v="0"/>
    <x v="5"/>
    <x v="5"/>
    <x v="1"/>
    <x v="5"/>
    <x v="2"/>
    <x v="4"/>
    <x v="2"/>
    <x v="3"/>
    <x v="3"/>
    <x v="3"/>
    <x v="2"/>
    <x v="2"/>
    <x v="0"/>
    <x v="4"/>
    <x v="1"/>
    <x v="0"/>
    <x v="0"/>
    <x v="0"/>
    <x v="2"/>
    <x v="5"/>
    <x v="3"/>
    <x v="2"/>
    <x v="0"/>
    <x v="1"/>
    <x v="4"/>
    <x v="2"/>
    <x v="2"/>
    <x v="1"/>
    <x v="1"/>
    <x v="0"/>
    <x v="1"/>
    <x v="0"/>
    <x v="0"/>
    <x v="0"/>
    <x v="0"/>
    <x v="0"/>
    <x v="0"/>
    <x v="0"/>
    <x v="34"/>
    <x v="5"/>
    <x v="5"/>
    <x v="4"/>
    <x v="2"/>
    <x v="6"/>
    <x v="24"/>
    <x v="18"/>
    <x v="4"/>
  </r>
  <r>
    <x v="0"/>
    <x v="1"/>
    <x v="5"/>
    <n v="2"/>
    <x v="8"/>
    <x v="55"/>
    <x v="1"/>
    <x v="4"/>
    <x v="3"/>
    <x v="1"/>
    <x v="3"/>
    <x v="3"/>
    <x v="4"/>
    <x v="2"/>
    <x v="3"/>
    <x v="3"/>
    <x v="3"/>
    <x v="2"/>
    <x v="3"/>
    <x v="2"/>
    <x v="4"/>
    <x v="2"/>
    <x v="1"/>
    <x v="1"/>
    <x v="0"/>
    <x v="3"/>
    <x v="5"/>
    <x v="5"/>
    <x v="5"/>
    <x v="0"/>
    <x v="1"/>
    <x v="2"/>
    <x v="1"/>
    <x v="1"/>
    <x v="3"/>
    <x v="4"/>
    <x v="4"/>
    <x v="0"/>
    <x v="0"/>
    <x v="0"/>
    <x v="0"/>
    <x v="0"/>
    <x v="4"/>
    <x v="1"/>
    <x v="1"/>
    <x v="0"/>
    <x v="3"/>
    <x v="0"/>
    <x v="0"/>
    <x v="0"/>
    <x v="15"/>
    <x v="37"/>
    <x v="18"/>
    <x v="7"/>
    <x v="7"/>
    <x v="1"/>
    <x v="3"/>
    <x v="8"/>
    <x v="57"/>
    <x v="1"/>
    <x v="9"/>
  </r>
  <r>
    <x v="0"/>
    <x v="1"/>
    <x v="5"/>
    <n v="2"/>
    <x v="8"/>
    <x v="55"/>
    <x v="0"/>
    <x v="4"/>
    <x v="1"/>
    <x v="1"/>
    <x v="3"/>
    <x v="1"/>
    <x v="4"/>
    <x v="4"/>
    <x v="3"/>
    <x v="4"/>
    <x v="3"/>
    <x v="3"/>
    <x v="4"/>
    <x v="1"/>
    <x v="3"/>
    <x v="2"/>
    <x v="2"/>
    <x v="0"/>
    <x v="3"/>
    <x v="4"/>
    <x v="0"/>
    <x v="0"/>
    <x v="2"/>
    <x v="3"/>
    <x v="3"/>
    <x v="4"/>
    <x v="2"/>
    <x v="2"/>
    <x v="2"/>
    <x v="2"/>
    <x v="2"/>
    <x v="0"/>
    <x v="0"/>
    <x v="0"/>
    <x v="0"/>
    <x v="0"/>
    <x v="1"/>
    <x v="1"/>
    <x v="1"/>
    <x v="1"/>
    <x v="2"/>
    <x v="0"/>
    <x v="0"/>
    <x v="0"/>
    <x v="1"/>
    <x v="4"/>
    <x v="4"/>
    <x v="9"/>
    <x v="8"/>
    <x v="2"/>
    <x v="4"/>
    <x v="0"/>
    <x v="5"/>
    <x v="4"/>
    <x v="2"/>
  </r>
  <r>
    <x v="0"/>
    <x v="1"/>
    <x v="5"/>
    <n v="2"/>
    <x v="8"/>
    <x v="55"/>
    <x v="0"/>
    <x v="2"/>
    <x v="3"/>
    <x v="3"/>
    <x v="3"/>
    <x v="1"/>
    <x v="4"/>
    <x v="2"/>
    <x v="1"/>
    <x v="3"/>
    <x v="3"/>
    <x v="1"/>
    <x v="4"/>
    <x v="2"/>
    <x v="3"/>
    <x v="1"/>
    <x v="1"/>
    <x v="1"/>
    <x v="1"/>
    <x v="4"/>
    <x v="1"/>
    <x v="0"/>
    <x v="3"/>
    <x v="1"/>
    <x v="4"/>
    <x v="1"/>
    <x v="1"/>
    <x v="5"/>
    <x v="1"/>
    <x v="3"/>
    <x v="4"/>
    <x v="0"/>
    <x v="0"/>
    <x v="0"/>
    <x v="0"/>
    <x v="0"/>
    <x v="4"/>
    <x v="1"/>
    <x v="0"/>
    <x v="0"/>
    <x v="0"/>
    <x v="0"/>
    <x v="0"/>
    <x v="0"/>
    <x v="8"/>
    <x v="48"/>
    <x v="24"/>
    <x v="8"/>
    <x v="6"/>
    <x v="1"/>
    <x v="7"/>
    <x v="1"/>
    <x v="27"/>
    <x v="13"/>
    <x v="3"/>
  </r>
  <r>
    <x v="0"/>
    <x v="1"/>
    <x v="5"/>
    <n v="2"/>
    <x v="2"/>
    <x v="29"/>
    <x v="1"/>
    <x v="2"/>
    <x v="3"/>
    <x v="1"/>
    <x v="3"/>
    <x v="1"/>
    <x v="4"/>
    <x v="2"/>
    <x v="2"/>
    <x v="3"/>
    <x v="2"/>
    <x v="1"/>
    <x v="3"/>
    <x v="3"/>
    <x v="1"/>
    <x v="2"/>
    <x v="2"/>
    <x v="4"/>
    <x v="3"/>
    <x v="1"/>
    <x v="0"/>
    <x v="4"/>
    <x v="0"/>
    <x v="2"/>
    <x v="3"/>
    <x v="2"/>
    <x v="2"/>
    <x v="5"/>
    <x v="3"/>
    <x v="3"/>
    <x v="0"/>
    <x v="1"/>
    <x v="1"/>
    <x v="2"/>
    <x v="2"/>
    <x v="2"/>
    <x v="1"/>
    <x v="1"/>
    <x v="1"/>
    <x v="1"/>
    <x v="1"/>
    <x v="0"/>
    <x v="0"/>
    <x v="0"/>
    <x v="4"/>
    <x v="48"/>
    <x v="7"/>
    <x v="2"/>
    <x v="2"/>
    <x v="0"/>
    <x v="7"/>
    <x v="6"/>
    <x v="60"/>
    <x v="18"/>
    <x v="1"/>
  </r>
  <r>
    <x v="0"/>
    <x v="1"/>
    <x v="5"/>
    <n v="2"/>
    <x v="2"/>
    <x v="29"/>
    <x v="1"/>
    <x v="2"/>
    <x v="3"/>
    <x v="2"/>
    <x v="3"/>
    <x v="3"/>
    <x v="4"/>
    <x v="0"/>
    <x v="3"/>
    <x v="3"/>
    <x v="4"/>
    <x v="1"/>
    <x v="4"/>
    <x v="3"/>
    <x v="2"/>
    <x v="1"/>
    <x v="2"/>
    <x v="3"/>
    <x v="1"/>
    <x v="1"/>
    <x v="1"/>
    <x v="0"/>
    <x v="3"/>
    <x v="3"/>
    <x v="1"/>
    <x v="2"/>
    <x v="2"/>
    <x v="5"/>
    <x v="3"/>
    <x v="1"/>
    <x v="1"/>
    <x v="1"/>
    <x v="0"/>
    <x v="3"/>
    <x v="3"/>
    <x v="2"/>
    <x v="1"/>
    <x v="1"/>
    <x v="1"/>
    <x v="2"/>
    <x v="2"/>
    <x v="0"/>
    <x v="0"/>
    <x v="0"/>
    <x v="3"/>
    <x v="14"/>
    <x v="29"/>
    <x v="1"/>
    <x v="15"/>
    <x v="2"/>
    <x v="1"/>
    <x v="1"/>
    <x v="56"/>
    <x v="18"/>
    <x v="4"/>
  </r>
  <r>
    <x v="0"/>
    <x v="1"/>
    <x v="5"/>
    <n v="2"/>
    <x v="8"/>
    <x v="55"/>
    <x v="1"/>
    <x v="2"/>
    <x v="1"/>
    <x v="1"/>
    <x v="3"/>
    <x v="1"/>
    <x v="4"/>
    <x v="2"/>
    <x v="1"/>
    <x v="3"/>
    <x v="3"/>
    <x v="3"/>
    <x v="4"/>
    <x v="2"/>
    <x v="1"/>
    <x v="2"/>
    <x v="2"/>
    <x v="0"/>
    <x v="3"/>
    <x v="4"/>
    <x v="2"/>
    <x v="5"/>
    <x v="0"/>
    <x v="4"/>
    <x v="2"/>
    <x v="3"/>
    <x v="1"/>
    <x v="5"/>
    <x v="4"/>
    <x v="4"/>
    <x v="4"/>
    <x v="0"/>
    <x v="0"/>
    <x v="0"/>
    <x v="0"/>
    <x v="0"/>
    <x v="4"/>
    <x v="0"/>
    <x v="0"/>
    <x v="1"/>
    <x v="1"/>
    <x v="0"/>
    <x v="0"/>
    <x v="0"/>
    <x v="15"/>
    <x v="48"/>
    <x v="4"/>
    <x v="8"/>
    <x v="2"/>
    <x v="2"/>
    <x v="4"/>
    <x v="1"/>
    <x v="55"/>
    <x v="13"/>
    <x v="8"/>
  </r>
  <r>
    <x v="0"/>
    <x v="1"/>
    <x v="5"/>
    <n v="2"/>
    <x v="8"/>
    <x v="55"/>
    <x v="3"/>
    <x v="3"/>
    <x v="2"/>
    <x v="1"/>
    <x v="2"/>
    <x v="1"/>
    <x v="4"/>
    <x v="0"/>
    <x v="3"/>
    <x v="3"/>
    <x v="3"/>
    <x v="3"/>
    <x v="3"/>
    <x v="3"/>
    <x v="4"/>
    <x v="1"/>
    <x v="2"/>
    <x v="4"/>
    <x v="1"/>
    <x v="1"/>
    <x v="2"/>
    <x v="4"/>
    <x v="1"/>
    <x v="2"/>
    <x v="2"/>
    <x v="3"/>
    <x v="1"/>
    <x v="5"/>
    <x v="4"/>
    <x v="3"/>
    <x v="1"/>
    <x v="1"/>
    <x v="1"/>
    <x v="3"/>
    <x v="2"/>
    <x v="4"/>
    <x v="1"/>
    <x v="0"/>
    <x v="1"/>
    <x v="1"/>
    <x v="0"/>
    <x v="0"/>
    <x v="0"/>
    <x v="0"/>
    <x v="14"/>
    <x v="10"/>
    <x v="10"/>
    <x v="2"/>
    <x v="18"/>
    <x v="0"/>
    <x v="1"/>
    <x v="5"/>
    <x v="4"/>
    <x v="13"/>
    <x v="7"/>
  </r>
  <r>
    <x v="0"/>
    <x v="1"/>
    <x v="5"/>
    <n v="2"/>
    <x v="2"/>
    <x v="29"/>
    <x v="0"/>
    <x v="3"/>
    <x v="2"/>
    <x v="1"/>
    <x v="2"/>
    <x v="1"/>
    <x v="4"/>
    <x v="2"/>
    <x v="0"/>
    <x v="2"/>
    <x v="2"/>
    <x v="2"/>
    <x v="1"/>
    <x v="3"/>
    <x v="1"/>
    <x v="0"/>
    <x v="4"/>
    <x v="1"/>
    <x v="1"/>
    <x v="3"/>
    <x v="1"/>
    <x v="4"/>
    <x v="1"/>
    <x v="1"/>
    <x v="0"/>
    <x v="0"/>
    <x v="0"/>
    <x v="3"/>
    <x v="0"/>
    <x v="0"/>
    <x v="0"/>
    <x v="1"/>
    <x v="2"/>
    <x v="3"/>
    <x v="4"/>
    <x v="3"/>
    <x v="1"/>
    <x v="0"/>
    <x v="1"/>
    <x v="0"/>
    <x v="2"/>
    <x v="0"/>
    <x v="0"/>
    <x v="0"/>
    <x v="14"/>
    <x v="11"/>
    <x v="2"/>
    <x v="4"/>
    <x v="3"/>
    <x v="8"/>
    <x v="6"/>
    <x v="0"/>
    <x v="6"/>
    <x v="8"/>
    <x v="0"/>
  </r>
  <r>
    <x v="0"/>
    <x v="1"/>
    <x v="5"/>
    <n v="2"/>
    <x v="2"/>
    <x v="48"/>
    <x v="1"/>
    <x v="3"/>
    <x v="2"/>
    <x v="2"/>
    <x v="0"/>
    <x v="0"/>
    <x v="3"/>
    <x v="0"/>
    <x v="2"/>
    <x v="2"/>
    <x v="2"/>
    <x v="2"/>
    <x v="1"/>
    <x v="3"/>
    <x v="0"/>
    <x v="0"/>
    <x v="0"/>
    <x v="0"/>
    <x v="0"/>
    <x v="3"/>
    <x v="0"/>
    <x v="4"/>
    <x v="0"/>
    <x v="1"/>
    <x v="2"/>
    <x v="3"/>
    <x v="0"/>
    <x v="1"/>
    <x v="1"/>
    <x v="3"/>
    <x v="0"/>
    <x v="1"/>
    <x v="1"/>
    <x v="1"/>
    <x v="2"/>
    <x v="2"/>
    <x v="1"/>
    <x v="1"/>
    <x v="0"/>
    <x v="1"/>
    <x v="1"/>
    <x v="0"/>
    <x v="0"/>
    <x v="0"/>
    <x v="12"/>
    <x v="5"/>
    <x v="13"/>
    <x v="4"/>
    <x v="0"/>
    <x v="0"/>
    <x v="3"/>
    <x v="6"/>
    <x v="4"/>
    <x v="7"/>
    <x v="3"/>
  </r>
  <r>
    <x v="0"/>
    <x v="1"/>
    <x v="5"/>
    <n v="2"/>
    <x v="2"/>
    <x v="48"/>
    <x v="1"/>
    <x v="3"/>
    <x v="2"/>
    <x v="0"/>
    <x v="3"/>
    <x v="2"/>
    <x v="4"/>
    <x v="2"/>
    <x v="2"/>
    <x v="4"/>
    <x v="3"/>
    <x v="4"/>
    <x v="3"/>
    <x v="3"/>
    <x v="3"/>
    <x v="2"/>
    <x v="1"/>
    <x v="0"/>
    <x v="0"/>
    <x v="1"/>
    <x v="1"/>
    <x v="4"/>
    <x v="1"/>
    <x v="1"/>
    <x v="0"/>
    <x v="0"/>
    <x v="1"/>
    <x v="5"/>
    <x v="3"/>
    <x v="1"/>
    <x v="0"/>
    <x v="1"/>
    <x v="2"/>
    <x v="2"/>
    <x v="4"/>
    <x v="4"/>
    <x v="1"/>
    <x v="1"/>
    <x v="0"/>
    <x v="0"/>
    <x v="1"/>
    <x v="0"/>
    <x v="0"/>
    <x v="0"/>
    <x v="16"/>
    <x v="11"/>
    <x v="24"/>
    <x v="2"/>
    <x v="8"/>
    <x v="6"/>
    <x v="6"/>
    <x v="0"/>
    <x v="6"/>
    <x v="13"/>
    <x v="4"/>
  </r>
  <r>
    <x v="0"/>
    <x v="1"/>
    <x v="5"/>
    <n v="2"/>
    <x v="2"/>
    <x v="29"/>
    <x v="1"/>
    <x v="3"/>
    <x v="3"/>
    <x v="1"/>
    <x v="2"/>
    <x v="2"/>
    <x v="4"/>
    <x v="4"/>
    <x v="2"/>
    <x v="2"/>
    <x v="2"/>
    <x v="3"/>
    <x v="3"/>
    <x v="2"/>
    <x v="3"/>
    <x v="4"/>
    <x v="2"/>
    <x v="0"/>
    <x v="1"/>
    <x v="1"/>
    <x v="0"/>
    <x v="0"/>
    <x v="1"/>
    <x v="2"/>
    <x v="1"/>
    <x v="0"/>
    <x v="1"/>
    <x v="5"/>
    <x v="4"/>
    <x v="3"/>
    <x v="1"/>
    <x v="1"/>
    <x v="2"/>
    <x v="2"/>
    <x v="2"/>
    <x v="2"/>
    <x v="1"/>
    <x v="1"/>
    <x v="0"/>
    <x v="0"/>
    <x v="2"/>
    <x v="0"/>
    <x v="0"/>
    <x v="0"/>
    <x v="5"/>
    <x v="2"/>
    <x v="14"/>
    <x v="7"/>
    <x v="13"/>
    <x v="2"/>
    <x v="1"/>
    <x v="0"/>
    <x v="53"/>
    <x v="13"/>
    <x v="7"/>
  </r>
  <r>
    <x v="0"/>
    <x v="1"/>
    <x v="5"/>
    <n v="2"/>
    <x v="8"/>
    <x v="55"/>
    <x v="1"/>
    <x v="3"/>
    <x v="3"/>
    <x v="1"/>
    <x v="3"/>
    <x v="3"/>
    <x v="5"/>
    <x v="0"/>
    <x v="1"/>
    <x v="4"/>
    <x v="3"/>
    <x v="1"/>
    <x v="3"/>
    <x v="2"/>
    <x v="3"/>
    <x v="1"/>
    <x v="2"/>
    <x v="0"/>
    <x v="3"/>
    <x v="4"/>
    <x v="2"/>
    <x v="1"/>
    <x v="1"/>
    <x v="1"/>
    <x v="0"/>
    <x v="0"/>
    <x v="4"/>
    <x v="4"/>
    <x v="3"/>
    <x v="1"/>
    <x v="1"/>
    <x v="0"/>
    <x v="0"/>
    <x v="0"/>
    <x v="0"/>
    <x v="0"/>
    <x v="4"/>
    <x v="0"/>
    <x v="0"/>
    <x v="0"/>
    <x v="3"/>
    <x v="0"/>
    <x v="0"/>
    <x v="0"/>
    <x v="5"/>
    <x v="28"/>
    <x v="8"/>
    <x v="7"/>
    <x v="6"/>
    <x v="2"/>
    <x v="4"/>
    <x v="2"/>
    <x v="6"/>
    <x v="12"/>
    <x v="4"/>
  </r>
  <r>
    <x v="0"/>
    <x v="1"/>
    <x v="5"/>
    <n v="2"/>
    <x v="8"/>
    <x v="55"/>
    <x v="1"/>
    <x v="2"/>
    <x v="3"/>
    <x v="1"/>
    <x v="3"/>
    <x v="3"/>
    <x v="5"/>
    <x v="0"/>
    <x v="3"/>
    <x v="5"/>
    <x v="3"/>
    <x v="4"/>
    <x v="3"/>
    <x v="2"/>
    <x v="2"/>
    <x v="0"/>
    <x v="2"/>
    <x v="0"/>
    <x v="1"/>
    <x v="1"/>
    <x v="1"/>
    <x v="0"/>
    <x v="1"/>
    <x v="1"/>
    <x v="1"/>
    <x v="2"/>
    <x v="1"/>
    <x v="2"/>
    <x v="3"/>
    <x v="1"/>
    <x v="4"/>
    <x v="0"/>
    <x v="0"/>
    <x v="0"/>
    <x v="0"/>
    <x v="0"/>
    <x v="4"/>
    <x v="0"/>
    <x v="0"/>
    <x v="1"/>
    <x v="1"/>
    <x v="0"/>
    <x v="0"/>
    <x v="0"/>
    <x v="4"/>
    <x v="28"/>
    <x v="45"/>
    <x v="7"/>
    <x v="0"/>
    <x v="2"/>
    <x v="1"/>
    <x v="1"/>
    <x v="3"/>
    <x v="2"/>
    <x v="4"/>
  </r>
  <r>
    <x v="0"/>
    <x v="1"/>
    <x v="5"/>
    <n v="2"/>
    <x v="2"/>
    <x v="29"/>
    <x v="1"/>
    <x v="4"/>
    <x v="3"/>
    <x v="1"/>
    <x v="3"/>
    <x v="3"/>
    <x v="4"/>
    <x v="4"/>
    <x v="1"/>
    <x v="3"/>
    <x v="3"/>
    <x v="4"/>
    <x v="4"/>
    <x v="2"/>
    <x v="3"/>
    <x v="2"/>
    <x v="2"/>
    <x v="0"/>
    <x v="3"/>
    <x v="1"/>
    <x v="4"/>
    <x v="2"/>
    <x v="0"/>
    <x v="2"/>
    <x v="1"/>
    <x v="3"/>
    <x v="2"/>
    <x v="4"/>
    <x v="3"/>
    <x v="1"/>
    <x v="0"/>
    <x v="1"/>
    <x v="4"/>
    <x v="2"/>
    <x v="0"/>
    <x v="2"/>
    <x v="1"/>
    <x v="3"/>
    <x v="0"/>
    <x v="0"/>
    <x v="2"/>
    <x v="0"/>
    <x v="0"/>
    <x v="0"/>
    <x v="15"/>
    <x v="28"/>
    <x v="8"/>
    <x v="8"/>
    <x v="8"/>
    <x v="2"/>
    <x v="7"/>
    <x v="9"/>
    <x v="15"/>
    <x v="12"/>
    <x v="4"/>
  </r>
  <r>
    <x v="0"/>
    <x v="1"/>
    <x v="5"/>
    <n v="2"/>
    <x v="2"/>
    <x v="29"/>
    <x v="0"/>
    <x v="2"/>
    <x v="2"/>
    <x v="1"/>
    <x v="3"/>
    <x v="2"/>
    <x v="4"/>
    <x v="2"/>
    <x v="3"/>
    <x v="3"/>
    <x v="3"/>
    <x v="2"/>
    <x v="3"/>
    <x v="1"/>
    <x v="2"/>
    <x v="2"/>
    <x v="1"/>
    <x v="0"/>
    <x v="3"/>
    <x v="1"/>
    <x v="0"/>
    <x v="1"/>
    <x v="1"/>
    <x v="1"/>
    <x v="0"/>
    <x v="0"/>
    <x v="2"/>
    <x v="2"/>
    <x v="1"/>
    <x v="3"/>
    <x v="3"/>
    <x v="1"/>
    <x v="3"/>
    <x v="1"/>
    <x v="3"/>
    <x v="2"/>
    <x v="1"/>
    <x v="1"/>
    <x v="1"/>
    <x v="0"/>
    <x v="1"/>
    <x v="0"/>
    <x v="0"/>
    <x v="0"/>
    <x v="5"/>
    <x v="11"/>
    <x v="18"/>
    <x v="8"/>
    <x v="4"/>
    <x v="6"/>
    <x v="7"/>
    <x v="5"/>
    <x v="6"/>
    <x v="4"/>
    <x v="3"/>
  </r>
  <r>
    <x v="0"/>
    <x v="1"/>
    <x v="5"/>
    <n v="2"/>
    <x v="2"/>
    <x v="29"/>
    <x v="1"/>
    <x v="2"/>
    <x v="3"/>
    <x v="1"/>
    <x v="2"/>
    <x v="1"/>
    <x v="2"/>
    <x v="1"/>
    <x v="3"/>
    <x v="2"/>
    <x v="2"/>
    <x v="3"/>
    <x v="1"/>
    <x v="4"/>
    <x v="3"/>
    <x v="1"/>
    <x v="2"/>
    <x v="0"/>
    <x v="1"/>
    <x v="1"/>
    <x v="0"/>
    <x v="0"/>
    <x v="3"/>
    <x v="1"/>
    <x v="2"/>
    <x v="3"/>
    <x v="1"/>
    <x v="5"/>
    <x v="1"/>
    <x v="2"/>
    <x v="0"/>
    <x v="1"/>
    <x v="2"/>
    <x v="1"/>
    <x v="3"/>
    <x v="2"/>
    <x v="1"/>
    <x v="3"/>
    <x v="0"/>
    <x v="1"/>
    <x v="2"/>
    <x v="0"/>
    <x v="0"/>
    <x v="0"/>
    <x v="4"/>
    <x v="3"/>
    <x v="15"/>
    <x v="4"/>
    <x v="6"/>
    <x v="2"/>
    <x v="1"/>
    <x v="0"/>
    <x v="10"/>
    <x v="13"/>
    <x v="3"/>
  </r>
  <r>
    <x v="0"/>
    <x v="1"/>
    <x v="5"/>
    <n v="2"/>
    <x v="2"/>
    <x v="48"/>
    <x v="1"/>
    <x v="2"/>
    <x v="3"/>
    <x v="3"/>
    <x v="2"/>
    <x v="1"/>
    <x v="4"/>
    <x v="0"/>
    <x v="3"/>
    <x v="2"/>
    <x v="3"/>
    <x v="1"/>
    <x v="0"/>
    <x v="3"/>
    <x v="1"/>
    <x v="1"/>
    <x v="3"/>
    <x v="0"/>
    <x v="0"/>
    <x v="3"/>
    <x v="1"/>
    <x v="4"/>
    <x v="1"/>
    <x v="1"/>
    <x v="1"/>
    <x v="2"/>
    <x v="3"/>
    <x v="1"/>
    <x v="1"/>
    <x v="0"/>
    <x v="4"/>
    <x v="1"/>
    <x v="2"/>
    <x v="2"/>
    <x v="2"/>
    <x v="4"/>
    <x v="1"/>
    <x v="1"/>
    <x v="1"/>
    <x v="1"/>
    <x v="2"/>
    <x v="0"/>
    <x v="0"/>
    <x v="0"/>
    <x v="8"/>
    <x v="10"/>
    <x v="10"/>
    <x v="3"/>
    <x v="1"/>
    <x v="2"/>
    <x v="3"/>
    <x v="0"/>
    <x v="3"/>
    <x v="9"/>
    <x v="6"/>
  </r>
  <r>
    <x v="0"/>
    <x v="1"/>
    <x v="5"/>
    <n v="2"/>
    <x v="2"/>
    <x v="29"/>
    <x v="1"/>
    <x v="2"/>
    <x v="4"/>
    <x v="3"/>
    <x v="3"/>
    <x v="1"/>
    <x v="2"/>
    <x v="4"/>
    <x v="2"/>
    <x v="3"/>
    <x v="4"/>
    <x v="3"/>
    <x v="2"/>
    <x v="4"/>
    <x v="0"/>
    <x v="4"/>
    <x v="2"/>
    <x v="0"/>
    <x v="0"/>
    <x v="3"/>
    <x v="0"/>
    <x v="4"/>
    <x v="1"/>
    <x v="2"/>
    <x v="2"/>
    <x v="3"/>
    <x v="3"/>
    <x v="3"/>
    <x v="4"/>
    <x v="1"/>
    <x v="4"/>
    <x v="1"/>
    <x v="2"/>
    <x v="2"/>
    <x v="3"/>
    <x v="2"/>
    <x v="1"/>
    <x v="3"/>
    <x v="0"/>
    <x v="1"/>
    <x v="2"/>
    <x v="0"/>
    <x v="0"/>
    <x v="0"/>
    <x v="8"/>
    <x v="40"/>
    <x v="38"/>
    <x v="5"/>
    <x v="9"/>
    <x v="2"/>
    <x v="3"/>
    <x v="6"/>
    <x v="4"/>
    <x v="11"/>
    <x v="9"/>
  </r>
  <r>
    <x v="0"/>
    <x v="1"/>
    <x v="5"/>
    <n v="2"/>
    <x v="8"/>
    <x v="55"/>
    <x v="1"/>
    <x v="3"/>
    <x v="2"/>
    <x v="3"/>
    <x v="2"/>
    <x v="2"/>
    <x v="4"/>
    <x v="0"/>
    <x v="2"/>
    <x v="2"/>
    <x v="2"/>
    <x v="3"/>
    <x v="3"/>
    <x v="3"/>
    <x v="0"/>
    <x v="2"/>
    <x v="2"/>
    <x v="0"/>
    <x v="0"/>
    <x v="3"/>
    <x v="2"/>
    <x v="1"/>
    <x v="1"/>
    <x v="1"/>
    <x v="0"/>
    <x v="0"/>
    <x v="3"/>
    <x v="1"/>
    <x v="0"/>
    <x v="4"/>
    <x v="1"/>
    <x v="0"/>
    <x v="0"/>
    <x v="0"/>
    <x v="0"/>
    <x v="0"/>
    <x v="4"/>
    <x v="0"/>
    <x v="0"/>
    <x v="0"/>
    <x v="1"/>
    <x v="0"/>
    <x v="0"/>
    <x v="0"/>
    <x v="9"/>
    <x v="13"/>
    <x v="14"/>
    <x v="2"/>
    <x v="11"/>
    <x v="2"/>
    <x v="3"/>
    <x v="2"/>
    <x v="6"/>
    <x v="9"/>
    <x v="1"/>
  </r>
  <r>
    <x v="0"/>
    <x v="1"/>
    <x v="5"/>
    <n v="2"/>
    <x v="2"/>
    <x v="29"/>
    <x v="1"/>
    <x v="2"/>
    <x v="3"/>
    <x v="1"/>
    <x v="3"/>
    <x v="3"/>
    <x v="5"/>
    <x v="4"/>
    <x v="3"/>
    <x v="4"/>
    <x v="3"/>
    <x v="3"/>
    <x v="4"/>
    <x v="2"/>
    <x v="4"/>
    <x v="5"/>
    <x v="0"/>
    <x v="0"/>
    <x v="1"/>
    <x v="1"/>
    <x v="0"/>
    <x v="0"/>
    <x v="1"/>
    <x v="0"/>
    <x v="2"/>
    <x v="0"/>
    <x v="1"/>
    <x v="1"/>
    <x v="3"/>
    <x v="1"/>
    <x v="1"/>
    <x v="0"/>
    <x v="0"/>
    <x v="0"/>
    <x v="0"/>
    <x v="0"/>
    <x v="4"/>
    <x v="3"/>
    <x v="1"/>
    <x v="2"/>
    <x v="1"/>
    <x v="0"/>
    <x v="0"/>
    <x v="0"/>
    <x v="4"/>
    <x v="37"/>
    <x v="4"/>
    <x v="8"/>
    <x v="10"/>
    <x v="0"/>
    <x v="1"/>
    <x v="0"/>
    <x v="18"/>
    <x v="1"/>
    <x v="4"/>
  </r>
  <r>
    <x v="0"/>
    <x v="1"/>
    <x v="5"/>
    <n v="2"/>
    <x v="8"/>
    <x v="55"/>
    <x v="1"/>
    <x v="0"/>
    <x v="2"/>
    <x v="1"/>
    <x v="3"/>
    <x v="1"/>
    <x v="2"/>
    <x v="2"/>
    <x v="3"/>
    <x v="0"/>
    <x v="3"/>
    <x v="2"/>
    <x v="3"/>
    <x v="3"/>
    <x v="1"/>
    <x v="2"/>
    <x v="1"/>
    <x v="0"/>
    <x v="0"/>
    <x v="3"/>
    <x v="1"/>
    <x v="2"/>
    <x v="0"/>
    <x v="2"/>
    <x v="2"/>
    <x v="0"/>
    <x v="1"/>
    <x v="4"/>
    <x v="0"/>
    <x v="1"/>
    <x v="0"/>
    <x v="0"/>
    <x v="0"/>
    <x v="0"/>
    <x v="0"/>
    <x v="0"/>
    <x v="4"/>
    <x v="1"/>
    <x v="1"/>
    <x v="2"/>
    <x v="1"/>
    <x v="0"/>
    <x v="0"/>
    <x v="0"/>
    <x v="9"/>
    <x v="4"/>
    <x v="5"/>
    <x v="2"/>
    <x v="2"/>
    <x v="6"/>
    <x v="3"/>
    <x v="3"/>
    <x v="18"/>
    <x v="6"/>
    <x v="5"/>
  </r>
  <r>
    <x v="0"/>
    <x v="1"/>
    <x v="5"/>
    <n v="2"/>
    <x v="2"/>
    <x v="29"/>
    <x v="1"/>
    <x v="0"/>
    <x v="2"/>
    <x v="4"/>
    <x v="0"/>
    <x v="2"/>
    <x v="3"/>
    <x v="4"/>
    <x v="2"/>
    <x v="2"/>
    <x v="2"/>
    <x v="3"/>
    <x v="0"/>
    <x v="0"/>
    <x v="0"/>
    <x v="0"/>
    <x v="2"/>
    <x v="0"/>
    <x v="0"/>
    <x v="2"/>
    <x v="2"/>
    <x v="4"/>
    <x v="1"/>
    <x v="1"/>
    <x v="2"/>
    <x v="3"/>
    <x v="3"/>
    <x v="1"/>
    <x v="1"/>
    <x v="3"/>
    <x v="3"/>
    <x v="1"/>
    <x v="1"/>
    <x v="1"/>
    <x v="1"/>
    <x v="4"/>
    <x v="1"/>
    <x v="1"/>
    <x v="1"/>
    <x v="1"/>
    <x v="1"/>
    <x v="0"/>
    <x v="0"/>
    <x v="0"/>
    <x v="19"/>
    <x v="22"/>
    <x v="14"/>
    <x v="0"/>
    <x v="0"/>
    <x v="2"/>
    <x v="3"/>
    <x v="5"/>
    <x v="12"/>
    <x v="9"/>
    <x v="3"/>
  </r>
  <r>
    <x v="0"/>
    <x v="1"/>
    <x v="5"/>
    <n v="2"/>
    <x v="8"/>
    <x v="55"/>
    <x v="1"/>
    <x v="2"/>
    <x v="3"/>
    <x v="1"/>
    <x v="1"/>
    <x v="3"/>
    <x v="4"/>
    <x v="2"/>
    <x v="3"/>
    <x v="2"/>
    <x v="4"/>
    <x v="3"/>
    <x v="3"/>
    <x v="2"/>
    <x v="4"/>
    <x v="4"/>
    <x v="2"/>
    <x v="0"/>
    <x v="1"/>
    <x v="4"/>
    <x v="0"/>
    <x v="0"/>
    <x v="0"/>
    <x v="2"/>
    <x v="1"/>
    <x v="2"/>
    <x v="4"/>
    <x v="5"/>
    <x v="3"/>
    <x v="1"/>
    <x v="1"/>
    <x v="1"/>
    <x v="2"/>
    <x v="2"/>
    <x v="3"/>
    <x v="2"/>
    <x v="1"/>
    <x v="1"/>
    <x v="1"/>
    <x v="1"/>
    <x v="1"/>
    <x v="0"/>
    <x v="0"/>
    <x v="0"/>
    <x v="4"/>
    <x v="50"/>
    <x v="38"/>
    <x v="7"/>
    <x v="19"/>
    <x v="2"/>
    <x v="7"/>
    <x v="0"/>
    <x v="9"/>
    <x v="15"/>
    <x v="4"/>
  </r>
  <r>
    <x v="0"/>
    <x v="1"/>
    <x v="5"/>
    <n v="2"/>
    <x v="8"/>
    <x v="55"/>
    <x v="1"/>
    <x v="2"/>
    <x v="3"/>
    <x v="1"/>
    <x v="3"/>
    <x v="1"/>
    <x v="4"/>
    <x v="4"/>
    <x v="3"/>
    <x v="2"/>
    <x v="3"/>
    <x v="3"/>
    <x v="1"/>
    <x v="0"/>
    <x v="1"/>
    <x v="1"/>
    <x v="2"/>
    <x v="0"/>
    <x v="1"/>
    <x v="4"/>
    <x v="2"/>
    <x v="1"/>
    <x v="1"/>
    <x v="1"/>
    <x v="2"/>
    <x v="0"/>
    <x v="1"/>
    <x v="1"/>
    <x v="4"/>
    <x v="4"/>
    <x v="1"/>
    <x v="0"/>
    <x v="0"/>
    <x v="0"/>
    <x v="0"/>
    <x v="0"/>
    <x v="4"/>
    <x v="1"/>
    <x v="0"/>
    <x v="1"/>
    <x v="1"/>
    <x v="0"/>
    <x v="0"/>
    <x v="0"/>
    <x v="4"/>
    <x v="4"/>
    <x v="18"/>
    <x v="3"/>
    <x v="1"/>
    <x v="2"/>
    <x v="7"/>
    <x v="2"/>
    <x v="2"/>
    <x v="1"/>
    <x v="8"/>
  </r>
  <r>
    <x v="0"/>
    <x v="1"/>
    <x v="5"/>
    <n v="2"/>
    <x v="8"/>
    <x v="55"/>
    <x v="1"/>
    <x v="3"/>
    <x v="2"/>
    <x v="1"/>
    <x v="3"/>
    <x v="1"/>
    <x v="4"/>
    <x v="2"/>
    <x v="3"/>
    <x v="4"/>
    <x v="2"/>
    <x v="3"/>
    <x v="3"/>
    <x v="0"/>
    <x v="3"/>
    <x v="2"/>
    <x v="4"/>
    <x v="0"/>
    <x v="1"/>
    <x v="3"/>
    <x v="1"/>
    <x v="0"/>
    <x v="0"/>
    <x v="1"/>
    <x v="1"/>
    <x v="2"/>
    <x v="1"/>
    <x v="5"/>
    <x v="1"/>
    <x v="2"/>
    <x v="4"/>
    <x v="0"/>
    <x v="0"/>
    <x v="0"/>
    <x v="0"/>
    <x v="0"/>
    <x v="4"/>
    <x v="1"/>
    <x v="0"/>
    <x v="0"/>
    <x v="1"/>
    <x v="0"/>
    <x v="0"/>
    <x v="0"/>
    <x v="14"/>
    <x v="48"/>
    <x v="27"/>
    <x v="6"/>
    <x v="8"/>
    <x v="3"/>
    <x v="6"/>
    <x v="1"/>
    <x v="28"/>
    <x v="13"/>
    <x v="3"/>
  </r>
  <r>
    <x v="0"/>
    <x v="1"/>
    <x v="5"/>
    <n v="2"/>
    <x v="2"/>
    <x v="29"/>
    <x v="1"/>
    <x v="2"/>
    <x v="3"/>
    <x v="1"/>
    <x v="3"/>
    <x v="3"/>
    <x v="4"/>
    <x v="4"/>
    <x v="1"/>
    <x v="4"/>
    <x v="3"/>
    <x v="1"/>
    <x v="4"/>
    <x v="1"/>
    <x v="3"/>
    <x v="4"/>
    <x v="1"/>
    <x v="1"/>
    <x v="3"/>
    <x v="4"/>
    <x v="1"/>
    <x v="0"/>
    <x v="1"/>
    <x v="0"/>
    <x v="3"/>
    <x v="1"/>
    <x v="4"/>
    <x v="4"/>
    <x v="4"/>
    <x v="4"/>
    <x v="4"/>
    <x v="1"/>
    <x v="4"/>
    <x v="3"/>
    <x v="0"/>
    <x v="3"/>
    <x v="1"/>
    <x v="3"/>
    <x v="1"/>
    <x v="0"/>
    <x v="2"/>
    <x v="0"/>
    <x v="0"/>
    <x v="0"/>
    <x v="4"/>
    <x v="28"/>
    <x v="8"/>
    <x v="9"/>
    <x v="13"/>
    <x v="1"/>
    <x v="4"/>
    <x v="1"/>
    <x v="43"/>
    <x v="12"/>
    <x v="8"/>
  </r>
  <r>
    <x v="0"/>
    <x v="1"/>
    <x v="5"/>
    <n v="2"/>
    <x v="5"/>
    <x v="48"/>
    <x v="0"/>
    <x v="0"/>
    <x v="0"/>
    <x v="0"/>
    <x v="2"/>
    <x v="2"/>
    <x v="2"/>
    <x v="0"/>
    <x v="3"/>
    <x v="0"/>
    <x v="0"/>
    <x v="3"/>
    <x v="2"/>
    <x v="3"/>
    <x v="0"/>
    <x v="0"/>
    <x v="0"/>
    <x v="0"/>
    <x v="0"/>
    <x v="3"/>
    <x v="0"/>
    <x v="4"/>
    <x v="1"/>
    <x v="1"/>
    <x v="2"/>
    <x v="3"/>
    <x v="0"/>
    <x v="0"/>
    <x v="0"/>
    <x v="0"/>
    <x v="3"/>
    <x v="1"/>
    <x v="2"/>
    <x v="2"/>
    <x v="3"/>
    <x v="2"/>
    <x v="1"/>
    <x v="3"/>
    <x v="1"/>
    <x v="0"/>
    <x v="2"/>
    <x v="0"/>
    <x v="0"/>
    <x v="0"/>
    <x v="0"/>
    <x v="17"/>
    <x v="16"/>
    <x v="4"/>
    <x v="0"/>
    <x v="0"/>
    <x v="3"/>
    <x v="6"/>
    <x v="12"/>
    <x v="0"/>
    <x v="0"/>
  </r>
  <r>
    <x v="0"/>
    <x v="1"/>
    <x v="5"/>
    <n v="2"/>
    <x v="8"/>
    <x v="55"/>
    <x v="0"/>
    <x v="0"/>
    <x v="0"/>
    <x v="0"/>
    <x v="0"/>
    <x v="0"/>
    <x v="0"/>
    <x v="0"/>
    <x v="0"/>
    <x v="0"/>
    <x v="4"/>
    <x v="1"/>
    <x v="3"/>
    <x v="0"/>
    <x v="4"/>
    <x v="4"/>
    <x v="0"/>
    <x v="4"/>
    <x v="0"/>
    <x v="3"/>
    <x v="2"/>
    <x v="0"/>
    <x v="4"/>
    <x v="4"/>
    <x v="0"/>
    <x v="0"/>
    <x v="1"/>
    <x v="4"/>
    <x v="0"/>
    <x v="1"/>
    <x v="3"/>
    <x v="1"/>
    <x v="2"/>
    <x v="2"/>
    <x v="4"/>
    <x v="1"/>
    <x v="1"/>
    <x v="0"/>
    <x v="0"/>
    <x v="2"/>
    <x v="0"/>
    <x v="0"/>
    <x v="0"/>
    <x v="0"/>
    <x v="0"/>
    <x v="0"/>
    <x v="40"/>
    <x v="6"/>
    <x v="19"/>
    <x v="5"/>
    <x v="3"/>
    <x v="6"/>
    <x v="43"/>
    <x v="6"/>
    <x v="5"/>
  </r>
  <r>
    <x v="0"/>
    <x v="1"/>
    <x v="5"/>
    <n v="2"/>
    <x v="2"/>
    <x v="29"/>
    <x v="1"/>
    <x v="2"/>
    <x v="2"/>
    <x v="3"/>
    <x v="2"/>
    <x v="1"/>
    <x v="3"/>
    <x v="4"/>
    <x v="3"/>
    <x v="2"/>
    <x v="3"/>
    <x v="2"/>
    <x v="3"/>
    <x v="3"/>
    <x v="0"/>
    <x v="1"/>
    <x v="2"/>
    <x v="4"/>
    <x v="0"/>
    <x v="3"/>
    <x v="0"/>
    <x v="4"/>
    <x v="1"/>
    <x v="1"/>
    <x v="1"/>
    <x v="2"/>
    <x v="3"/>
    <x v="1"/>
    <x v="3"/>
    <x v="2"/>
    <x v="0"/>
    <x v="1"/>
    <x v="2"/>
    <x v="3"/>
    <x v="3"/>
    <x v="1"/>
    <x v="1"/>
    <x v="0"/>
    <x v="1"/>
    <x v="2"/>
    <x v="1"/>
    <x v="0"/>
    <x v="0"/>
    <x v="0"/>
    <x v="3"/>
    <x v="15"/>
    <x v="3"/>
    <x v="2"/>
    <x v="4"/>
    <x v="0"/>
    <x v="3"/>
    <x v="6"/>
    <x v="3"/>
    <x v="9"/>
    <x v="4"/>
  </r>
  <r>
    <x v="0"/>
    <x v="1"/>
    <x v="5"/>
    <n v="2"/>
    <x v="2"/>
    <x v="29"/>
    <x v="1"/>
    <x v="3"/>
    <x v="2"/>
    <x v="2"/>
    <x v="3"/>
    <x v="1"/>
    <x v="2"/>
    <x v="0"/>
    <x v="2"/>
    <x v="2"/>
    <x v="0"/>
    <x v="3"/>
    <x v="3"/>
    <x v="3"/>
    <x v="3"/>
    <x v="1"/>
    <x v="2"/>
    <x v="0"/>
    <x v="1"/>
    <x v="1"/>
    <x v="1"/>
    <x v="4"/>
    <x v="0"/>
    <x v="0"/>
    <x v="2"/>
    <x v="3"/>
    <x v="1"/>
    <x v="1"/>
    <x v="0"/>
    <x v="3"/>
    <x v="0"/>
    <x v="1"/>
    <x v="2"/>
    <x v="3"/>
    <x v="2"/>
    <x v="2"/>
    <x v="1"/>
    <x v="1"/>
    <x v="0"/>
    <x v="0"/>
    <x v="0"/>
    <x v="0"/>
    <x v="0"/>
    <x v="0"/>
    <x v="12"/>
    <x v="38"/>
    <x v="16"/>
    <x v="2"/>
    <x v="6"/>
    <x v="2"/>
    <x v="1"/>
    <x v="0"/>
    <x v="34"/>
    <x v="1"/>
    <x v="6"/>
  </r>
  <r>
    <x v="0"/>
    <x v="1"/>
    <x v="5"/>
    <n v="2"/>
    <x v="8"/>
    <x v="55"/>
    <x v="1"/>
    <x v="3"/>
    <x v="2"/>
    <x v="1"/>
    <x v="3"/>
    <x v="1"/>
    <x v="2"/>
    <x v="4"/>
    <x v="3"/>
    <x v="3"/>
    <x v="3"/>
    <x v="2"/>
    <x v="3"/>
    <x v="2"/>
    <x v="2"/>
    <x v="2"/>
    <x v="2"/>
    <x v="0"/>
    <x v="1"/>
    <x v="1"/>
    <x v="1"/>
    <x v="4"/>
    <x v="1"/>
    <x v="3"/>
    <x v="3"/>
    <x v="4"/>
    <x v="2"/>
    <x v="4"/>
    <x v="0"/>
    <x v="0"/>
    <x v="1"/>
    <x v="0"/>
    <x v="0"/>
    <x v="0"/>
    <x v="0"/>
    <x v="0"/>
    <x v="3"/>
    <x v="0"/>
    <x v="1"/>
    <x v="0"/>
    <x v="1"/>
    <x v="0"/>
    <x v="0"/>
    <x v="0"/>
    <x v="14"/>
    <x v="40"/>
    <x v="18"/>
    <x v="7"/>
    <x v="4"/>
    <x v="2"/>
    <x v="1"/>
    <x v="0"/>
    <x v="6"/>
    <x v="12"/>
    <x v="0"/>
  </r>
  <r>
    <x v="0"/>
    <x v="1"/>
    <x v="5"/>
    <n v="2"/>
    <x v="2"/>
    <x v="48"/>
    <x v="0"/>
    <x v="3"/>
    <x v="2"/>
    <x v="2"/>
    <x v="2"/>
    <x v="0"/>
    <x v="4"/>
    <x v="4"/>
    <x v="0"/>
    <x v="2"/>
    <x v="0"/>
    <x v="2"/>
    <x v="0"/>
    <x v="0"/>
    <x v="1"/>
    <x v="0"/>
    <x v="0"/>
    <x v="4"/>
    <x v="0"/>
    <x v="2"/>
    <x v="0"/>
    <x v="1"/>
    <x v="1"/>
    <x v="1"/>
    <x v="0"/>
    <x v="0"/>
    <x v="1"/>
    <x v="5"/>
    <x v="0"/>
    <x v="3"/>
    <x v="0"/>
    <x v="1"/>
    <x v="1"/>
    <x v="2"/>
    <x v="4"/>
    <x v="2"/>
    <x v="1"/>
    <x v="0"/>
    <x v="0"/>
    <x v="1"/>
    <x v="1"/>
    <x v="0"/>
    <x v="0"/>
    <x v="0"/>
    <x v="12"/>
    <x v="41"/>
    <x v="19"/>
    <x v="0"/>
    <x v="3"/>
    <x v="5"/>
    <x v="3"/>
    <x v="5"/>
    <x v="6"/>
    <x v="13"/>
    <x v="6"/>
  </r>
  <r>
    <x v="0"/>
    <x v="1"/>
    <x v="5"/>
    <n v="2"/>
    <x v="8"/>
    <x v="55"/>
    <x v="1"/>
    <x v="2"/>
    <x v="3"/>
    <x v="4"/>
    <x v="3"/>
    <x v="2"/>
    <x v="4"/>
    <x v="0"/>
    <x v="3"/>
    <x v="2"/>
    <x v="2"/>
    <x v="3"/>
    <x v="1"/>
    <x v="3"/>
    <x v="1"/>
    <x v="0"/>
    <x v="0"/>
    <x v="4"/>
    <x v="0"/>
    <x v="3"/>
    <x v="0"/>
    <x v="4"/>
    <x v="1"/>
    <x v="1"/>
    <x v="2"/>
    <x v="0"/>
    <x v="3"/>
    <x v="3"/>
    <x v="0"/>
    <x v="3"/>
    <x v="3"/>
    <x v="1"/>
    <x v="2"/>
    <x v="1"/>
    <x v="1"/>
    <x v="2"/>
    <x v="1"/>
    <x v="0"/>
    <x v="0"/>
    <x v="0"/>
    <x v="0"/>
    <x v="0"/>
    <x v="0"/>
    <x v="0"/>
    <x v="8"/>
    <x v="10"/>
    <x v="15"/>
    <x v="4"/>
    <x v="3"/>
    <x v="5"/>
    <x v="3"/>
    <x v="6"/>
    <x v="2"/>
    <x v="11"/>
    <x v="6"/>
  </r>
  <r>
    <x v="0"/>
    <x v="1"/>
    <x v="5"/>
    <n v="2"/>
    <x v="2"/>
    <x v="29"/>
    <x v="1"/>
    <x v="3"/>
    <x v="3"/>
    <x v="4"/>
    <x v="2"/>
    <x v="4"/>
    <x v="4"/>
    <x v="0"/>
    <x v="5"/>
    <x v="2"/>
    <x v="3"/>
    <x v="1"/>
    <x v="1"/>
    <x v="2"/>
    <x v="1"/>
    <x v="0"/>
    <x v="3"/>
    <x v="3"/>
    <x v="3"/>
    <x v="2"/>
    <x v="0"/>
    <x v="4"/>
    <x v="1"/>
    <x v="3"/>
    <x v="2"/>
    <x v="2"/>
    <x v="2"/>
    <x v="5"/>
    <x v="2"/>
    <x v="2"/>
    <x v="0"/>
    <x v="1"/>
    <x v="2"/>
    <x v="2"/>
    <x v="0"/>
    <x v="4"/>
    <x v="1"/>
    <x v="3"/>
    <x v="1"/>
    <x v="0"/>
    <x v="1"/>
    <x v="0"/>
    <x v="0"/>
    <x v="0"/>
    <x v="18"/>
    <x v="57"/>
    <x v="46"/>
    <x v="2"/>
    <x v="3"/>
    <x v="4"/>
    <x v="4"/>
    <x v="6"/>
    <x v="38"/>
    <x v="18"/>
    <x v="2"/>
  </r>
  <r>
    <x v="0"/>
    <x v="1"/>
    <x v="5"/>
    <n v="2"/>
    <x v="2"/>
    <x v="48"/>
    <x v="1"/>
    <x v="2"/>
    <x v="3"/>
    <x v="2"/>
    <x v="2"/>
    <x v="3"/>
    <x v="3"/>
    <x v="0"/>
    <x v="2"/>
    <x v="0"/>
    <x v="3"/>
    <x v="2"/>
    <x v="4"/>
    <x v="0"/>
    <x v="3"/>
    <x v="4"/>
    <x v="1"/>
    <x v="4"/>
    <x v="1"/>
    <x v="3"/>
    <x v="0"/>
    <x v="0"/>
    <x v="1"/>
    <x v="2"/>
    <x v="2"/>
    <x v="3"/>
    <x v="1"/>
    <x v="5"/>
    <x v="3"/>
    <x v="2"/>
    <x v="1"/>
    <x v="1"/>
    <x v="2"/>
    <x v="4"/>
    <x v="0"/>
    <x v="1"/>
    <x v="1"/>
    <x v="1"/>
    <x v="1"/>
    <x v="1"/>
    <x v="2"/>
    <x v="0"/>
    <x v="0"/>
    <x v="0"/>
    <x v="3"/>
    <x v="72"/>
    <x v="39"/>
    <x v="2"/>
    <x v="13"/>
    <x v="9"/>
    <x v="6"/>
    <x v="0"/>
    <x v="4"/>
    <x v="13"/>
    <x v="4"/>
  </r>
  <r>
    <x v="0"/>
    <x v="1"/>
    <x v="5"/>
    <n v="2"/>
    <x v="2"/>
    <x v="29"/>
    <x v="1"/>
    <x v="4"/>
    <x v="3"/>
    <x v="0"/>
    <x v="2"/>
    <x v="1"/>
    <x v="2"/>
    <x v="3"/>
    <x v="3"/>
    <x v="3"/>
    <x v="4"/>
    <x v="1"/>
    <x v="2"/>
    <x v="4"/>
    <x v="3"/>
    <x v="2"/>
    <x v="2"/>
    <x v="4"/>
    <x v="1"/>
    <x v="4"/>
    <x v="0"/>
    <x v="4"/>
    <x v="1"/>
    <x v="1"/>
    <x v="0"/>
    <x v="0"/>
    <x v="1"/>
    <x v="5"/>
    <x v="1"/>
    <x v="3"/>
    <x v="1"/>
    <x v="1"/>
    <x v="3"/>
    <x v="1"/>
    <x v="2"/>
    <x v="2"/>
    <x v="1"/>
    <x v="3"/>
    <x v="1"/>
    <x v="1"/>
    <x v="0"/>
    <x v="0"/>
    <x v="0"/>
    <x v="0"/>
    <x v="3"/>
    <x v="11"/>
    <x v="29"/>
    <x v="5"/>
    <x v="8"/>
    <x v="0"/>
    <x v="7"/>
    <x v="6"/>
    <x v="6"/>
    <x v="13"/>
    <x v="3"/>
  </r>
  <r>
    <x v="0"/>
    <x v="1"/>
    <x v="5"/>
    <n v="2"/>
    <x v="2"/>
    <x v="48"/>
    <x v="1"/>
    <x v="3"/>
    <x v="2"/>
    <x v="3"/>
    <x v="2"/>
    <x v="2"/>
    <x v="4"/>
    <x v="4"/>
    <x v="2"/>
    <x v="0"/>
    <x v="2"/>
    <x v="4"/>
    <x v="1"/>
    <x v="3"/>
    <x v="1"/>
    <x v="2"/>
    <x v="2"/>
    <x v="0"/>
    <x v="1"/>
    <x v="1"/>
    <x v="1"/>
    <x v="0"/>
    <x v="1"/>
    <x v="2"/>
    <x v="2"/>
    <x v="3"/>
    <x v="3"/>
    <x v="1"/>
    <x v="4"/>
    <x v="1"/>
    <x v="4"/>
    <x v="1"/>
    <x v="4"/>
    <x v="3"/>
    <x v="4"/>
    <x v="3"/>
    <x v="1"/>
    <x v="3"/>
    <x v="1"/>
    <x v="1"/>
    <x v="2"/>
    <x v="0"/>
    <x v="0"/>
    <x v="0"/>
    <x v="9"/>
    <x v="2"/>
    <x v="15"/>
    <x v="4"/>
    <x v="2"/>
    <x v="2"/>
    <x v="1"/>
    <x v="1"/>
    <x v="4"/>
    <x v="9"/>
    <x v="9"/>
  </r>
  <r>
    <x v="0"/>
    <x v="1"/>
    <x v="5"/>
    <n v="2"/>
    <x v="2"/>
    <x v="48"/>
    <x v="1"/>
    <x v="3"/>
    <x v="2"/>
    <x v="1"/>
    <x v="3"/>
    <x v="1"/>
    <x v="2"/>
    <x v="2"/>
    <x v="2"/>
    <x v="2"/>
    <x v="2"/>
    <x v="1"/>
    <x v="0"/>
    <x v="3"/>
    <x v="2"/>
    <x v="0"/>
    <x v="3"/>
    <x v="3"/>
    <x v="1"/>
    <x v="1"/>
    <x v="1"/>
    <x v="0"/>
    <x v="1"/>
    <x v="1"/>
    <x v="2"/>
    <x v="3"/>
    <x v="1"/>
    <x v="4"/>
    <x v="3"/>
    <x v="3"/>
    <x v="1"/>
    <x v="1"/>
    <x v="2"/>
    <x v="3"/>
    <x v="4"/>
    <x v="2"/>
    <x v="1"/>
    <x v="1"/>
    <x v="1"/>
    <x v="0"/>
    <x v="0"/>
    <x v="0"/>
    <x v="0"/>
    <x v="0"/>
    <x v="14"/>
    <x v="4"/>
    <x v="15"/>
    <x v="3"/>
    <x v="0"/>
    <x v="4"/>
    <x v="1"/>
    <x v="1"/>
    <x v="12"/>
    <x v="6"/>
    <x v="1"/>
  </r>
  <r>
    <x v="0"/>
    <x v="1"/>
    <x v="5"/>
    <n v="2"/>
    <x v="2"/>
    <x v="29"/>
    <x v="1"/>
    <x v="0"/>
    <x v="2"/>
    <x v="0"/>
    <x v="2"/>
    <x v="0"/>
    <x v="3"/>
    <x v="0"/>
    <x v="0"/>
    <x v="2"/>
    <x v="0"/>
    <x v="2"/>
    <x v="0"/>
    <x v="3"/>
    <x v="1"/>
    <x v="0"/>
    <x v="0"/>
    <x v="0"/>
    <x v="4"/>
    <x v="0"/>
    <x v="0"/>
    <x v="0"/>
    <x v="1"/>
    <x v="1"/>
    <x v="0"/>
    <x v="3"/>
    <x v="3"/>
    <x v="0"/>
    <x v="0"/>
    <x v="3"/>
    <x v="3"/>
    <x v="1"/>
    <x v="0"/>
    <x v="2"/>
    <x v="0"/>
    <x v="2"/>
    <x v="1"/>
    <x v="1"/>
    <x v="0"/>
    <x v="0"/>
    <x v="1"/>
    <x v="0"/>
    <x v="0"/>
    <x v="0"/>
    <x v="11"/>
    <x v="21"/>
    <x v="19"/>
    <x v="3"/>
    <x v="3"/>
    <x v="0"/>
    <x v="8"/>
    <x v="0"/>
    <x v="2"/>
    <x v="5"/>
    <x v="6"/>
  </r>
  <r>
    <x v="0"/>
    <x v="1"/>
    <x v="5"/>
    <n v="2"/>
    <x v="2"/>
    <x v="48"/>
    <x v="1"/>
    <x v="2"/>
    <x v="3"/>
    <x v="1"/>
    <x v="2"/>
    <x v="1"/>
    <x v="4"/>
    <x v="4"/>
    <x v="3"/>
    <x v="2"/>
    <x v="2"/>
    <x v="1"/>
    <x v="3"/>
    <x v="3"/>
    <x v="0"/>
    <x v="2"/>
    <x v="2"/>
    <x v="0"/>
    <x v="1"/>
    <x v="4"/>
    <x v="2"/>
    <x v="1"/>
    <x v="1"/>
    <x v="2"/>
    <x v="1"/>
    <x v="2"/>
    <x v="1"/>
    <x v="3"/>
    <x v="3"/>
    <x v="2"/>
    <x v="1"/>
    <x v="1"/>
    <x v="2"/>
    <x v="2"/>
    <x v="3"/>
    <x v="4"/>
    <x v="1"/>
    <x v="1"/>
    <x v="1"/>
    <x v="1"/>
    <x v="1"/>
    <x v="0"/>
    <x v="0"/>
    <x v="0"/>
    <x v="4"/>
    <x v="3"/>
    <x v="7"/>
    <x v="2"/>
    <x v="11"/>
    <x v="2"/>
    <x v="7"/>
    <x v="2"/>
    <x v="28"/>
    <x v="3"/>
    <x v="4"/>
  </r>
  <r>
    <x v="0"/>
    <x v="1"/>
    <x v="5"/>
    <n v="2"/>
    <x v="2"/>
    <x v="29"/>
    <x v="0"/>
    <x v="0"/>
    <x v="2"/>
    <x v="3"/>
    <x v="2"/>
    <x v="2"/>
    <x v="3"/>
    <x v="4"/>
    <x v="0"/>
    <x v="2"/>
    <x v="0"/>
    <x v="2"/>
    <x v="1"/>
    <x v="3"/>
    <x v="1"/>
    <x v="0"/>
    <x v="2"/>
    <x v="4"/>
    <x v="0"/>
    <x v="3"/>
    <x v="0"/>
    <x v="4"/>
    <x v="1"/>
    <x v="1"/>
    <x v="2"/>
    <x v="0"/>
    <x v="2"/>
    <x v="3"/>
    <x v="1"/>
    <x v="2"/>
    <x v="0"/>
    <x v="1"/>
    <x v="1"/>
    <x v="4"/>
    <x v="2"/>
    <x v="1"/>
    <x v="1"/>
    <x v="1"/>
    <x v="0"/>
    <x v="0"/>
    <x v="0"/>
    <x v="0"/>
    <x v="0"/>
    <x v="0"/>
    <x v="6"/>
    <x v="17"/>
    <x v="19"/>
    <x v="4"/>
    <x v="3"/>
    <x v="0"/>
    <x v="3"/>
    <x v="6"/>
    <x v="2"/>
    <x v="7"/>
    <x v="3"/>
  </r>
  <r>
    <x v="0"/>
    <x v="1"/>
    <x v="5"/>
    <n v="2"/>
    <x v="2"/>
    <x v="48"/>
    <x v="1"/>
    <x v="2"/>
    <x v="1"/>
    <x v="3"/>
    <x v="3"/>
    <x v="3"/>
    <x v="4"/>
    <x v="0"/>
    <x v="1"/>
    <x v="1"/>
    <x v="4"/>
    <x v="1"/>
    <x v="1"/>
    <x v="3"/>
    <x v="0"/>
    <x v="0"/>
    <x v="2"/>
    <x v="4"/>
    <x v="1"/>
    <x v="2"/>
    <x v="0"/>
    <x v="0"/>
    <x v="1"/>
    <x v="1"/>
    <x v="2"/>
    <x v="0"/>
    <x v="1"/>
    <x v="3"/>
    <x v="0"/>
    <x v="3"/>
    <x v="0"/>
    <x v="1"/>
    <x v="1"/>
    <x v="1"/>
    <x v="3"/>
    <x v="1"/>
    <x v="1"/>
    <x v="3"/>
    <x v="0"/>
    <x v="1"/>
    <x v="2"/>
    <x v="0"/>
    <x v="0"/>
    <x v="0"/>
    <x v="4"/>
    <x v="14"/>
    <x v="31"/>
    <x v="4"/>
    <x v="0"/>
    <x v="0"/>
    <x v="1"/>
    <x v="0"/>
    <x v="2"/>
    <x v="3"/>
    <x v="6"/>
  </r>
  <r>
    <x v="0"/>
    <x v="1"/>
    <x v="5"/>
    <n v="2"/>
    <x v="8"/>
    <x v="55"/>
    <x v="1"/>
    <x v="3"/>
    <x v="2"/>
    <x v="2"/>
    <x v="2"/>
    <x v="1"/>
    <x v="2"/>
    <x v="0"/>
    <x v="2"/>
    <x v="3"/>
    <x v="3"/>
    <x v="2"/>
    <x v="0"/>
    <x v="0"/>
    <x v="1"/>
    <x v="2"/>
    <x v="1"/>
    <x v="0"/>
    <x v="0"/>
    <x v="1"/>
    <x v="0"/>
    <x v="4"/>
    <x v="0"/>
    <x v="1"/>
    <x v="0"/>
    <x v="0"/>
    <x v="0"/>
    <x v="3"/>
    <x v="1"/>
    <x v="3"/>
    <x v="0"/>
    <x v="1"/>
    <x v="2"/>
    <x v="3"/>
    <x v="1"/>
    <x v="4"/>
    <x v="1"/>
    <x v="1"/>
    <x v="0"/>
    <x v="1"/>
    <x v="1"/>
    <x v="0"/>
    <x v="0"/>
    <x v="0"/>
    <x v="12"/>
    <x v="15"/>
    <x v="3"/>
    <x v="0"/>
    <x v="2"/>
    <x v="6"/>
    <x v="6"/>
    <x v="6"/>
    <x v="17"/>
    <x v="8"/>
    <x v="3"/>
  </r>
  <r>
    <x v="0"/>
    <x v="1"/>
    <x v="5"/>
    <n v="2"/>
    <x v="2"/>
    <x v="29"/>
    <x v="1"/>
    <x v="4"/>
    <x v="3"/>
    <x v="2"/>
    <x v="3"/>
    <x v="3"/>
    <x v="2"/>
    <x v="3"/>
    <x v="2"/>
    <x v="2"/>
    <x v="4"/>
    <x v="2"/>
    <x v="4"/>
    <x v="0"/>
    <x v="0"/>
    <x v="2"/>
    <x v="1"/>
    <x v="1"/>
    <x v="3"/>
    <x v="4"/>
    <x v="1"/>
    <x v="4"/>
    <x v="5"/>
    <x v="1"/>
    <x v="4"/>
    <x v="2"/>
    <x v="4"/>
    <x v="5"/>
    <x v="0"/>
    <x v="0"/>
    <x v="1"/>
    <x v="1"/>
    <x v="1"/>
    <x v="2"/>
    <x v="3"/>
    <x v="3"/>
    <x v="1"/>
    <x v="3"/>
    <x v="0"/>
    <x v="2"/>
    <x v="0"/>
    <x v="0"/>
    <x v="0"/>
    <x v="0"/>
    <x v="5"/>
    <x v="37"/>
    <x v="40"/>
    <x v="2"/>
    <x v="11"/>
    <x v="1"/>
    <x v="4"/>
    <x v="0"/>
    <x v="52"/>
    <x v="15"/>
    <x v="0"/>
  </r>
  <r>
    <x v="0"/>
    <x v="1"/>
    <x v="5"/>
    <n v="2"/>
    <x v="2"/>
    <x v="29"/>
    <x v="1"/>
    <x v="3"/>
    <x v="3"/>
    <x v="3"/>
    <x v="1"/>
    <x v="1"/>
    <x v="4"/>
    <x v="4"/>
    <x v="2"/>
    <x v="2"/>
    <x v="2"/>
    <x v="2"/>
    <x v="1"/>
    <x v="0"/>
    <x v="1"/>
    <x v="2"/>
    <x v="2"/>
    <x v="0"/>
    <x v="0"/>
    <x v="1"/>
    <x v="0"/>
    <x v="4"/>
    <x v="0"/>
    <x v="2"/>
    <x v="2"/>
    <x v="3"/>
    <x v="1"/>
    <x v="5"/>
    <x v="3"/>
    <x v="3"/>
    <x v="0"/>
    <x v="1"/>
    <x v="1"/>
    <x v="1"/>
    <x v="2"/>
    <x v="4"/>
    <x v="1"/>
    <x v="1"/>
    <x v="0"/>
    <x v="1"/>
    <x v="1"/>
    <x v="0"/>
    <x v="0"/>
    <x v="0"/>
    <x v="3"/>
    <x v="28"/>
    <x v="13"/>
    <x v="3"/>
    <x v="2"/>
    <x v="2"/>
    <x v="6"/>
    <x v="6"/>
    <x v="10"/>
    <x v="13"/>
    <x v="1"/>
  </r>
  <r>
    <x v="0"/>
    <x v="1"/>
    <x v="5"/>
    <n v="2"/>
    <x v="2"/>
    <x v="48"/>
    <x v="1"/>
    <x v="2"/>
    <x v="2"/>
    <x v="2"/>
    <x v="3"/>
    <x v="2"/>
    <x v="2"/>
    <x v="4"/>
    <x v="0"/>
    <x v="2"/>
    <x v="3"/>
    <x v="1"/>
    <x v="3"/>
    <x v="3"/>
    <x v="1"/>
    <x v="2"/>
    <x v="2"/>
    <x v="0"/>
    <x v="3"/>
    <x v="1"/>
    <x v="1"/>
    <x v="4"/>
    <x v="1"/>
    <x v="2"/>
    <x v="2"/>
    <x v="3"/>
    <x v="3"/>
    <x v="3"/>
    <x v="1"/>
    <x v="2"/>
    <x v="0"/>
    <x v="1"/>
    <x v="4"/>
    <x v="3"/>
    <x v="4"/>
    <x v="2"/>
    <x v="1"/>
    <x v="1"/>
    <x v="1"/>
    <x v="1"/>
    <x v="2"/>
    <x v="0"/>
    <x v="0"/>
    <x v="0"/>
    <x v="9"/>
    <x v="10"/>
    <x v="3"/>
    <x v="2"/>
    <x v="2"/>
    <x v="2"/>
    <x v="7"/>
    <x v="0"/>
    <x v="4"/>
    <x v="11"/>
    <x v="3"/>
  </r>
  <r>
    <x v="0"/>
    <x v="1"/>
    <x v="5"/>
    <n v="2"/>
    <x v="2"/>
    <x v="29"/>
    <x v="1"/>
    <x v="0"/>
    <x v="0"/>
    <x v="1"/>
    <x v="0"/>
    <x v="4"/>
    <x v="3"/>
    <x v="0"/>
    <x v="0"/>
    <x v="0"/>
    <x v="0"/>
    <x v="1"/>
    <x v="0"/>
    <x v="4"/>
    <x v="3"/>
    <x v="0"/>
    <x v="2"/>
    <x v="0"/>
    <x v="1"/>
    <x v="1"/>
    <x v="2"/>
    <x v="4"/>
    <x v="1"/>
    <x v="2"/>
    <x v="2"/>
    <x v="3"/>
    <x v="3"/>
    <x v="3"/>
    <x v="1"/>
    <x v="4"/>
    <x v="0"/>
    <x v="1"/>
    <x v="3"/>
    <x v="2"/>
    <x v="4"/>
    <x v="4"/>
    <x v="1"/>
    <x v="1"/>
    <x v="1"/>
    <x v="0"/>
    <x v="0"/>
    <x v="0"/>
    <x v="0"/>
    <x v="0"/>
    <x v="6"/>
    <x v="73"/>
    <x v="6"/>
    <x v="0"/>
    <x v="16"/>
    <x v="2"/>
    <x v="1"/>
    <x v="5"/>
    <x v="4"/>
    <x v="11"/>
    <x v="7"/>
  </r>
  <r>
    <x v="0"/>
    <x v="1"/>
    <x v="5"/>
    <n v="2"/>
    <x v="2"/>
    <x v="29"/>
    <x v="1"/>
    <x v="0"/>
    <x v="2"/>
    <x v="2"/>
    <x v="3"/>
    <x v="1"/>
    <x v="2"/>
    <x v="4"/>
    <x v="2"/>
    <x v="2"/>
    <x v="2"/>
    <x v="3"/>
    <x v="4"/>
    <x v="2"/>
    <x v="0"/>
    <x v="2"/>
    <x v="2"/>
    <x v="0"/>
    <x v="3"/>
    <x v="1"/>
    <x v="0"/>
    <x v="4"/>
    <x v="1"/>
    <x v="1"/>
    <x v="0"/>
    <x v="3"/>
    <x v="3"/>
    <x v="1"/>
    <x v="1"/>
    <x v="1"/>
    <x v="0"/>
    <x v="1"/>
    <x v="2"/>
    <x v="2"/>
    <x v="2"/>
    <x v="2"/>
    <x v="1"/>
    <x v="1"/>
    <x v="1"/>
    <x v="2"/>
    <x v="1"/>
    <x v="0"/>
    <x v="0"/>
    <x v="0"/>
    <x v="2"/>
    <x v="40"/>
    <x v="14"/>
    <x v="8"/>
    <x v="11"/>
    <x v="2"/>
    <x v="7"/>
    <x v="6"/>
    <x v="2"/>
    <x v="9"/>
    <x v="1"/>
  </r>
  <r>
    <x v="0"/>
    <x v="1"/>
    <x v="5"/>
    <n v="2"/>
    <x v="2"/>
    <x v="48"/>
    <x v="1"/>
    <x v="3"/>
    <x v="3"/>
    <x v="2"/>
    <x v="3"/>
    <x v="1"/>
    <x v="3"/>
    <x v="0"/>
    <x v="2"/>
    <x v="0"/>
    <x v="0"/>
    <x v="4"/>
    <x v="0"/>
    <x v="3"/>
    <x v="1"/>
    <x v="2"/>
    <x v="1"/>
    <x v="0"/>
    <x v="1"/>
    <x v="4"/>
    <x v="0"/>
    <x v="0"/>
    <x v="1"/>
    <x v="1"/>
    <x v="2"/>
    <x v="2"/>
    <x v="0"/>
    <x v="1"/>
    <x v="3"/>
    <x v="4"/>
    <x v="1"/>
    <x v="1"/>
    <x v="3"/>
    <x v="2"/>
    <x v="3"/>
    <x v="2"/>
    <x v="1"/>
    <x v="0"/>
    <x v="1"/>
    <x v="0"/>
    <x v="0"/>
    <x v="0"/>
    <x v="0"/>
    <x v="0"/>
    <x v="9"/>
    <x v="52"/>
    <x v="17"/>
    <x v="3"/>
    <x v="2"/>
    <x v="6"/>
    <x v="7"/>
    <x v="0"/>
    <x v="13"/>
    <x v="7"/>
    <x v="9"/>
  </r>
  <r>
    <x v="0"/>
    <x v="1"/>
    <x v="5"/>
    <n v="2"/>
    <x v="2"/>
    <x v="48"/>
    <x v="1"/>
    <x v="2"/>
    <x v="3"/>
    <x v="1"/>
    <x v="2"/>
    <x v="1"/>
    <x v="3"/>
    <x v="4"/>
    <x v="3"/>
    <x v="3"/>
    <x v="2"/>
    <x v="2"/>
    <x v="1"/>
    <x v="0"/>
    <x v="2"/>
    <x v="2"/>
    <x v="2"/>
    <x v="0"/>
    <x v="0"/>
    <x v="2"/>
    <x v="0"/>
    <x v="4"/>
    <x v="1"/>
    <x v="1"/>
    <x v="2"/>
    <x v="3"/>
    <x v="3"/>
    <x v="2"/>
    <x v="3"/>
    <x v="2"/>
    <x v="1"/>
    <x v="1"/>
    <x v="1"/>
    <x v="1"/>
    <x v="2"/>
    <x v="2"/>
    <x v="1"/>
    <x v="0"/>
    <x v="0"/>
    <x v="2"/>
    <x v="0"/>
    <x v="0"/>
    <x v="0"/>
    <x v="0"/>
    <x v="4"/>
    <x v="15"/>
    <x v="15"/>
    <x v="3"/>
    <x v="4"/>
    <x v="2"/>
    <x v="3"/>
    <x v="6"/>
    <x v="12"/>
    <x v="10"/>
    <x v="4"/>
  </r>
  <r>
    <x v="0"/>
    <x v="1"/>
    <x v="5"/>
    <n v="2"/>
    <x v="2"/>
    <x v="48"/>
    <x v="1"/>
    <x v="3"/>
    <x v="2"/>
    <x v="3"/>
    <x v="3"/>
    <x v="2"/>
    <x v="2"/>
    <x v="4"/>
    <x v="2"/>
    <x v="2"/>
    <x v="0"/>
    <x v="2"/>
    <x v="0"/>
    <x v="3"/>
    <x v="1"/>
    <x v="1"/>
    <x v="2"/>
    <x v="0"/>
    <x v="0"/>
    <x v="1"/>
    <x v="0"/>
    <x v="4"/>
    <x v="0"/>
    <x v="1"/>
    <x v="2"/>
    <x v="3"/>
    <x v="3"/>
    <x v="3"/>
    <x v="1"/>
    <x v="3"/>
    <x v="0"/>
    <x v="1"/>
    <x v="1"/>
    <x v="4"/>
    <x v="3"/>
    <x v="2"/>
    <x v="1"/>
    <x v="1"/>
    <x v="0"/>
    <x v="1"/>
    <x v="0"/>
    <x v="0"/>
    <x v="0"/>
    <x v="0"/>
    <x v="9"/>
    <x v="10"/>
    <x v="6"/>
    <x v="3"/>
    <x v="1"/>
    <x v="2"/>
    <x v="6"/>
    <x v="6"/>
    <x v="4"/>
    <x v="11"/>
    <x v="3"/>
  </r>
  <r>
    <x v="0"/>
    <x v="1"/>
    <x v="5"/>
    <n v="2"/>
    <x v="2"/>
    <x v="48"/>
    <x v="0"/>
    <x v="2"/>
    <x v="3"/>
    <x v="3"/>
    <x v="3"/>
    <x v="1"/>
    <x v="2"/>
    <x v="4"/>
    <x v="2"/>
    <x v="0"/>
    <x v="2"/>
    <x v="2"/>
    <x v="1"/>
    <x v="2"/>
    <x v="1"/>
    <x v="0"/>
    <x v="0"/>
    <x v="0"/>
    <x v="1"/>
    <x v="3"/>
    <x v="0"/>
    <x v="0"/>
    <x v="1"/>
    <x v="1"/>
    <x v="0"/>
    <x v="0"/>
    <x v="2"/>
    <x v="1"/>
    <x v="0"/>
    <x v="2"/>
    <x v="3"/>
    <x v="1"/>
    <x v="1"/>
    <x v="1"/>
    <x v="2"/>
    <x v="2"/>
    <x v="1"/>
    <x v="1"/>
    <x v="0"/>
    <x v="0"/>
    <x v="0"/>
    <x v="0"/>
    <x v="0"/>
    <x v="0"/>
    <x v="8"/>
    <x v="40"/>
    <x v="2"/>
    <x v="2"/>
    <x v="3"/>
    <x v="0"/>
    <x v="6"/>
    <x v="0"/>
    <x v="6"/>
    <x v="20"/>
    <x v="0"/>
  </r>
  <r>
    <x v="0"/>
    <x v="1"/>
    <x v="5"/>
    <n v="2"/>
    <x v="2"/>
    <x v="43"/>
    <x v="0"/>
    <x v="3"/>
    <x v="2"/>
    <x v="3"/>
    <x v="2"/>
    <x v="2"/>
    <x v="3"/>
    <x v="4"/>
    <x v="0"/>
    <x v="0"/>
    <x v="2"/>
    <x v="2"/>
    <x v="0"/>
    <x v="0"/>
    <x v="0"/>
    <x v="3"/>
    <x v="3"/>
    <x v="3"/>
    <x v="0"/>
    <x v="3"/>
    <x v="1"/>
    <x v="0"/>
    <x v="1"/>
    <x v="1"/>
    <x v="0"/>
    <x v="0"/>
    <x v="2"/>
    <x v="2"/>
    <x v="0"/>
    <x v="2"/>
    <x v="3"/>
    <x v="1"/>
    <x v="4"/>
    <x v="3"/>
    <x v="4"/>
    <x v="4"/>
    <x v="1"/>
    <x v="0"/>
    <x v="0"/>
    <x v="0"/>
    <x v="2"/>
    <x v="0"/>
    <x v="0"/>
    <x v="0"/>
    <x v="9"/>
    <x v="17"/>
    <x v="22"/>
    <x v="0"/>
    <x v="0"/>
    <x v="4"/>
    <x v="3"/>
    <x v="1"/>
    <x v="6"/>
    <x v="4"/>
    <x v="0"/>
  </r>
  <r>
    <x v="0"/>
    <x v="1"/>
    <x v="5"/>
    <n v="2"/>
    <x v="2"/>
    <x v="48"/>
    <x v="1"/>
    <x v="2"/>
    <x v="2"/>
    <x v="1"/>
    <x v="3"/>
    <x v="1"/>
    <x v="4"/>
    <x v="0"/>
    <x v="3"/>
    <x v="2"/>
    <x v="1"/>
    <x v="5"/>
    <x v="1"/>
    <x v="2"/>
    <x v="3"/>
    <x v="1"/>
    <x v="3"/>
    <x v="3"/>
    <x v="1"/>
    <x v="1"/>
    <x v="1"/>
    <x v="0"/>
    <x v="1"/>
    <x v="1"/>
    <x v="2"/>
    <x v="3"/>
    <x v="1"/>
    <x v="3"/>
    <x v="1"/>
    <x v="3"/>
    <x v="0"/>
    <x v="1"/>
    <x v="2"/>
    <x v="2"/>
    <x v="3"/>
    <x v="3"/>
    <x v="1"/>
    <x v="1"/>
    <x v="1"/>
    <x v="1"/>
    <x v="1"/>
    <x v="0"/>
    <x v="0"/>
    <x v="0"/>
    <x v="5"/>
    <x v="40"/>
    <x v="11"/>
    <x v="2"/>
    <x v="6"/>
    <x v="4"/>
    <x v="1"/>
    <x v="1"/>
    <x v="12"/>
    <x v="3"/>
    <x v="3"/>
  </r>
  <r>
    <x v="0"/>
    <x v="1"/>
    <x v="5"/>
    <n v="2"/>
    <x v="2"/>
    <x v="48"/>
    <x v="1"/>
    <x v="4"/>
    <x v="1"/>
    <x v="2"/>
    <x v="3"/>
    <x v="1"/>
    <x v="2"/>
    <x v="0"/>
    <x v="2"/>
    <x v="2"/>
    <x v="3"/>
    <x v="1"/>
    <x v="2"/>
    <x v="2"/>
    <x v="2"/>
    <x v="1"/>
    <x v="0"/>
    <x v="4"/>
    <x v="0"/>
    <x v="1"/>
    <x v="0"/>
    <x v="4"/>
    <x v="1"/>
    <x v="1"/>
    <x v="0"/>
    <x v="0"/>
    <x v="2"/>
    <x v="2"/>
    <x v="0"/>
    <x v="2"/>
    <x v="1"/>
    <x v="1"/>
    <x v="4"/>
    <x v="3"/>
    <x v="4"/>
    <x v="3"/>
    <x v="1"/>
    <x v="3"/>
    <x v="0"/>
    <x v="0"/>
    <x v="1"/>
    <x v="0"/>
    <x v="0"/>
    <x v="0"/>
    <x v="21"/>
    <x v="38"/>
    <x v="18"/>
    <x v="7"/>
    <x v="15"/>
    <x v="5"/>
    <x v="6"/>
    <x v="6"/>
    <x v="6"/>
    <x v="4"/>
    <x v="0"/>
  </r>
  <r>
    <x v="0"/>
    <x v="1"/>
    <x v="5"/>
    <n v="2"/>
    <x v="2"/>
    <x v="48"/>
    <x v="1"/>
    <x v="2"/>
    <x v="2"/>
    <x v="3"/>
    <x v="2"/>
    <x v="0"/>
    <x v="4"/>
    <x v="1"/>
    <x v="3"/>
    <x v="3"/>
    <x v="3"/>
    <x v="1"/>
    <x v="4"/>
    <x v="4"/>
    <x v="3"/>
    <x v="2"/>
    <x v="2"/>
    <x v="1"/>
    <x v="1"/>
    <x v="1"/>
    <x v="0"/>
    <x v="4"/>
    <x v="0"/>
    <x v="1"/>
    <x v="2"/>
    <x v="3"/>
    <x v="1"/>
    <x v="3"/>
    <x v="1"/>
    <x v="3"/>
    <x v="1"/>
    <x v="1"/>
    <x v="1"/>
    <x v="3"/>
    <x v="3"/>
    <x v="2"/>
    <x v="1"/>
    <x v="2"/>
    <x v="1"/>
    <x v="2"/>
    <x v="3"/>
    <x v="0"/>
    <x v="0"/>
    <x v="0"/>
    <x v="3"/>
    <x v="57"/>
    <x v="4"/>
    <x v="9"/>
    <x v="8"/>
    <x v="6"/>
    <x v="1"/>
    <x v="6"/>
    <x v="4"/>
    <x v="3"/>
    <x v="3"/>
  </r>
  <r>
    <x v="0"/>
    <x v="1"/>
    <x v="5"/>
    <n v="2"/>
    <x v="20"/>
    <x v="47"/>
    <x v="1"/>
    <x v="3"/>
    <x v="3"/>
    <x v="3"/>
    <x v="3"/>
    <x v="1"/>
    <x v="2"/>
    <x v="4"/>
    <x v="3"/>
    <x v="4"/>
    <x v="2"/>
    <x v="1"/>
    <x v="3"/>
    <x v="2"/>
    <x v="4"/>
    <x v="1"/>
    <x v="1"/>
    <x v="0"/>
    <x v="1"/>
    <x v="1"/>
    <x v="4"/>
    <x v="2"/>
    <x v="1"/>
    <x v="1"/>
    <x v="2"/>
    <x v="0"/>
    <x v="1"/>
    <x v="1"/>
    <x v="0"/>
    <x v="3"/>
    <x v="0"/>
    <x v="1"/>
    <x v="4"/>
    <x v="1"/>
    <x v="2"/>
    <x v="4"/>
    <x v="1"/>
    <x v="1"/>
    <x v="0"/>
    <x v="1"/>
    <x v="1"/>
    <x v="0"/>
    <x v="0"/>
    <x v="0"/>
    <x v="3"/>
    <x v="40"/>
    <x v="25"/>
    <x v="7"/>
    <x v="18"/>
    <x v="6"/>
    <x v="1"/>
    <x v="9"/>
    <x v="2"/>
    <x v="1"/>
    <x v="6"/>
  </r>
  <r>
    <x v="0"/>
    <x v="1"/>
    <x v="5"/>
    <n v="2"/>
    <x v="3"/>
    <x v="56"/>
    <x v="0"/>
    <x v="3"/>
    <x v="2"/>
    <x v="2"/>
    <x v="2"/>
    <x v="2"/>
    <x v="2"/>
    <x v="4"/>
    <x v="0"/>
    <x v="2"/>
    <x v="2"/>
    <x v="3"/>
    <x v="1"/>
    <x v="3"/>
    <x v="0"/>
    <x v="0"/>
    <x v="2"/>
    <x v="0"/>
    <x v="0"/>
    <x v="2"/>
    <x v="0"/>
    <x v="4"/>
    <x v="0"/>
    <x v="2"/>
    <x v="2"/>
    <x v="2"/>
    <x v="0"/>
    <x v="2"/>
    <x v="1"/>
    <x v="2"/>
    <x v="0"/>
    <x v="1"/>
    <x v="0"/>
    <x v="3"/>
    <x v="3"/>
    <x v="0"/>
    <x v="1"/>
    <x v="0"/>
    <x v="0"/>
    <x v="0"/>
    <x v="1"/>
    <x v="0"/>
    <x v="0"/>
    <x v="0"/>
    <x v="12"/>
    <x v="13"/>
    <x v="13"/>
    <x v="4"/>
    <x v="0"/>
    <x v="2"/>
    <x v="3"/>
    <x v="6"/>
    <x v="15"/>
    <x v="0"/>
    <x v="3"/>
  </r>
  <r>
    <x v="0"/>
    <x v="1"/>
    <x v="5"/>
    <n v="2"/>
    <x v="3"/>
    <x v="14"/>
    <x v="0"/>
    <x v="3"/>
    <x v="0"/>
    <x v="3"/>
    <x v="0"/>
    <x v="0"/>
    <x v="2"/>
    <x v="0"/>
    <x v="2"/>
    <x v="2"/>
    <x v="0"/>
    <x v="3"/>
    <x v="1"/>
    <x v="0"/>
    <x v="0"/>
    <x v="0"/>
    <x v="0"/>
    <x v="4"/>
    <x v="0"/>
    <x v="2"/>
    <x v="0"/>
    <x v="4"/>
    <x v="1"/>
    <x v="1"/>
    <x v="0"/>
    <x v="2"/>
    <x v="0"/>
    <x v="2"/>
    <x v="0"/>
    <x v="0"/>
    <x v="3"/>
    <x v="1"/>
    <x v="1"/>
    <x v="4"/>
    <x v="1"/>
    <x v="1"/>
    <x v="1"/>
    <x v="0"/>
    <x v="0"/>
    <x v="0"/>
    <x v="2"/>
    <x v="0"/>
    <x v="0"/>
    <x v="0"/>
    <x v="6"/>
    <x v="18"/>
    <x v="16"/>
    <x v="3"/>
    <x v="0"/>
    <x v="5"/>
    <x v="3"/>
    <x v="6"/>
    <x v="16"/>
    <x v="0"/>
    <x v="0"/>
  </r>
  <r>
    <x v="0"/>
    <x v="1"/>
    <x v="5"/>
    <n v="2"/>
    <x v="3"/>
    <x v="14"/>
    <x v="1"/>
    <x v="3"/>
    <x v="2"/>
    <x v="4"/>
    <x v="3"/>
    <x v="4"/>
    <x v="3"/>
    <x v="4"/>
    <x v="2"/>
    <x v="2"/>
    <x v="2"/>
    <x v="2"/>
    <x v="1"/>
    <x v="3"/>
    <x v="1"/>
    <x v="0"/>
    <x v="2"/>
    <x v="0"/>
    <x v="0"/>
    <x v="3"/>
    <x v="0"/>
    <x v="4"/>
    <x v="1"/>
    <x v="1"/>
    <x v="2"/>
    <x v="3"/>
    <x v="3"/>
    <x v="3"/>
    <x v="2"/>
    <x v="2"/>
    <x v="3"/>
    <x v="1"/>
    <x v="0"/>
    <x v="1"/>
    <x v="2"/>
    <x v="2"/>
    <x v="1"/>
    <x v="1"/>
    <x v="1"/>
    <x v="1"/>
    <x v="1"/>
    <x v="0"/>
    <x v="0"/>
    <x v="0"/>
    <x v="10"/>
    <x v="36"/>
    <x v="13"/>
    <x v="4"/>
    <x v="3"/>
    <x v="2"/>
    <x v="3"/>
    <x v="6"/>
    <x v="12"/>
    <x v="11"/>
    <x v="2"/>
  </r>
  <r>
    <x v="0"/>
    <x v="1"/>
    <x v="5"/>
    <n v="2"/>
    <x v="3"/>
    <x v="56"/>
    <x v="0"/>
    <x v="2"/>
    <x v="2"/>
    <x v="0"/>
    <x v="2"/>
    <x v="1"/>
    <x v="2"/>
    <x v="4"/>
    <x v="2"/>
    <x v="2"/>
    <x v="2"/>
    <x v="3"/>
    <x v="3"/>
    <x v="3"/>
    <x v="0"/>
    <x v="0"/>
    <x v="0"/>
    <x v="0"/>
    <x v="0"/>
    <x v="3"/>
    <x v="0"/>
    <x v="4"/>
    <x v="1"/>
    <x v="1"/>
    <x v="0"/>
    <x v="3"/>
    <x v="1"/>
    <x v="3"/>
    <x v="1"/>
    <x v="2"/>
    <x v="0"/>
    <x v="1"/>
    <x v="1"/>
    <x v="4"/>
    <x v="1"/>
    <x v="2"/>
    <x v="1"/>
    <x v="0"/>
    <x v="1"/>
    <x v="1"/>
    <x v="2"/>
    <x v="0"/>
    <x v="0"/>
    <x v="0"/>
    <x v="6"/>
    <x v="10"/>
    <x v="14"/>
    <x v="2"/>
    <x v="0"/>
    <x v="0"/>
    <x v="3"/>
    <x v="6"/>
    <x v="2"/>
    <x v="3"/>
    <x v="3"/>
  </r>
  <r>
    <x v="0"/>
    <x v="1"/>
    <x v="5"/>
    <n v="2"/>
    <x v="2"/>
    <x v="48"/>
    <x v="1"/>
    <x v="2"/>
    <x v="2"/>
    <x v="2"/>
    <x v="3"/>
    <x v="2"/>
    <x v="2"/>
    <x v="4"/>
    <x v="2"/>
    <x v="2"/>
    <x v="3"/>
    <x v="1"/>
    <x v="4"/>
    <x v="3"/>
    <x v="3"/>
    <x v="2"/>
    <x v="2"/>
    <x v="0"/>
    <x v="1"/>
    <x v="4"/>
    <x v="0"/>
    <x v="4"/>
    <x v="0"/>
    <x v="1"/>
    <x v="2"/>
    <x v="0"/>
    <x v="4"/>
    <x v="1"/>
    <x v="1"/>
    <x v="0"/>
    <x v="0"/>
    <x v="1"/>
    <x v="1"/>
    <x v="4"/>
    <x v="3"/>
    <x v="1"/>
    <x v="1"/>
    <x v="1"/>
    <x v="0"/>
    <x v="2"/>
    <x v="1"/>
    <x v="0"/>
    <x v="0"/>
    <x v="0"/>
    <x v="9"/>
    <x v="10"/>
    <x v="18"/>
    <x v="1"/>
    <x v="8"/>
    <x v="2"/>
    <x v="7"/>
    <x v="6"/>
    <x v="7"/>
    <x v="18"/>
    <x v="6"/>
  </r>
  <r>
    <x v="0"/>
    <x v="1"/>
    <x v="9"/>
    <n v="2"/>
    <x v="2"/>
    <x v="48"/>
    <x v="1"/>
    <x v="2"/>
    <x v="3"/>
    <x v="2"/>
    <x v="3"/>
    <x v="1"/>
    <x v="4"/>
    <x v="4"/>
    <x v="1"/>
    <x v="3"/>
    <x v="3"/>
    <x v="1"/>
    <x v="0"/>
    <x v="3"/>
    <x v="1"/>
    <x v="2"/>
    <x v="1"/>
    <x v="0"/>
    <x v="1"/>
    <x v="1"/>
    <x v="4"/>
    <x v="2"/>
    <x v="0"/>
    <x v="1"/>
    <x v="1"/>
    <x v="2"/>
    <x v="1"/>
    <x v="5"/>
    <x v="3"/>
    <x v="3"/>
    <x v="1"/>
    <x v="1"/>
    <x v="4"/>
    <x v="3"/>
    <x v="4"/>
    <x v="3"/>
    <x v="1"/>
    <x v="3"/>
    <x v="1"/>
    <x v="2"/>
    <x v="0"/>
    <x v="0"/>
    <x v="0"/>
    <x v="0"/>
    <x v="3"/>
    <x v="4"/>
    <x v="24"/>
    <x v="3"/>
    <x v="2"/>
    <x v="6"/>
    <x v="1"/>
    <x v="9"/>
    <x v="28"/>
    <x v="13"/>
    <x v="1"/>
  </r>
  <r>
    <x v="0"/>
    <x v="1"/>
    <x v="9"/>
    <n v="2"/>
    <x v="2"/>
    <x v="48"/>
    <x v="1"/>
    <x v="2"/>
    <x v="3"/>
    <x v="3"/>
    <x v="3"/>
    <x v="1"/>
    <x v="4"/>
    <x v="0"/>
    <x v="1"/>
    <x v="4"/>
    <x v="3"/>
    <x v="1"/>
    <x v="1"/>
    <x v="3"/>
    <x v="3"/>
    <x v="4"/>
    <x v="1"/>
    <x v="0"/>
    <x v="1"/>
    <x v="3"/>
    <x v="4"/>
    <x v="2"/>
    <x v="3"/>
    <x v="0"/>
    <x v="1"/>
    <x v="3"/>
    <x v="1"/>
    <x v="4"/>
    <x v="1"/>
    <x v="3"/>
    <x v="0"/>
    <x v="2"/>
    <x v="0"/>
    <x v="0"/>
    <x v="0"/>
    <x v="0"/>
    <x v="1"/>
    <x v="0"/>
    <x v="1"/>
    <x v="0"/>
    <x v="0"/>
    <x v="0"/>
    <x v="0"/>
    <x v="0"/>
    <x v="8"/>
    <x v="40"/>
    <x v="8"/>
    <x v="4"/>
    <x v="13"/>
    <x v="6"/>
    <x v="6"/>
    <x v="9"/>
    <x v="43"/>
    <x v="6"/>
    <x v="3"/>
  </r>
  <r>
    <x v="0"/>
    <x v="1"/>
    <x v="9"/>
    <n v="2"/>
    <x v="2"/>
    <x v="48"/>
    <x v="0"/>
    <x v="4"/>
    <x v="1"/>
    <x v="1"/>
    <x v="1"/>
    <x v="3"/>
    <x v="5"/>
    <x v="5"/>
    <x v="4"/>
    <x v="1"/>
    <x v="1"/>
    <x v="4"/>
    <x v="1"/>
    <x v="3"/>
    <x v="3"/>
    <x v="4"/>
    <x v="4"/>
    <x v="2"/>
    <x v="3"/>
    <x v="4"/>
    <x v="1"/>
    <x v="2"/>
    <x v="4"/>
    <x v="4"/>
    <x v="4"/>
    <x v="1"/>
    <x v="4"/>
    <x v="4"/>
    <x v="4"/>
    <x v="0"/>
    <x v="4"/>
    <x v="1"/>
    <x v="4"/>
    <x v="3"/>
    <x v="4"/>
    <x v="3"/>
    <x v="1"/>
    <x v="3"/>
    <x v="0"/>
    <x v="0"/>
    <x v="4"/>
    <x v="0"/>
    <x v="0"/>
    <x v="0"/>
    <x v="1"/>
    <x v="65"/>
    <x v="26"/>
    <x v="4"/>
    <x v="13"/>
    <x v="7"/>
    <x v="4"/>
    <x v="3"/>
    <x v="22"/>
    <x v="12"/>
    <x v="1"/>
  </r>
  <r>
    <x v="0"/>
    <x v="1"/>
    <x v="9"/>
    <n v="2"/>
    <x v="2"/>
    <x v="48"/>
    <x v="1"/>
    <x v="3"/>
    <x v="3"/>
    <x v="1"/>
    <x v="3"/>
    <x v="2"/>
    <x v="2"/>
    <x v="4"/>
    <x v="2"/>
    <x v="2"/>
    <x v="2"/>
    <x v="3"/>
    <x v="3"/>
    <x v="3"/>
    <x v="1"/>
    <x v="0"/>
    <x v="2"/>
    <x v="0"/>
    <x v="3"/>
    <x v="1"/>
    <x v="1"/>
    <x v="0"/>
    <x v="1"/>
    <x v="1"/>
    <x v="2"/>
    <x v="3"/>
    <x v="3"/>
    <x v="1"/>
    <x v="3"/>
    <x v="3"/>
    <x v="0"/>
    <x v="1"/>
    <x v="2"/>
    <x v="2"/>
    <x v="2"/>
    <x v="2"/>
    <x v="1"/>
    <x v="1"/>
    <x v="1"/>
    <x v="1"/>
    <x v="0"/>
    <x v="0"/>
    <x v="0"/>
    <x v="0"/>
    <x v="5"/>
    <x v="10"/>
    <x v="14"/>
    <x v="2"/>
    <x v="3"/>
    <x v="2"/>
    <x v="7"/>
    <x v="1"/>
    <x v="12"/>
    <x v="9"/>
    <x v="1"/>
  </r>
  <r>
    <x v="0"/>
    <x v="1"/>
    <x v="9"/>
    <n v="2"/>
    <x v="2"/>
    <x v="48"/>
    <x v="1"/>
    <x v="0"/>
    <x v="2"/>
    <x v="0"/>
    <x v="2"/>
    <x v="2"/>
    <x v="2"/>
    <x v="0"/>
    <x v="0"/>
    <x v="0"/>
    <x v="0"/>
    <x v="3"/>
    <x v="1"/>
    <x v="3"/>
    <x v="0"/>
    <x v="0"/>
    <x v="2"/>
    <x v="0"/>
    <x v="0"/>
    <x v="3"/>
    <x v="1"/>
    <x v="0"/>
    <x v="1"/>
    <x v="1"/>
    <x v="2"/>
    <x v="0"/>
    <x v="0"/>
    <x v="3"/>
    <x v="0"/>
    <x v="0"/>
    <x v="0"/>
    <x v="1"/>
    <x v="2"/>
    <x v="1"/>
    <x v="3"/>
    <x v="1"/>
    <x v="1"/>
    <x v="0"/>
    <x v="0"/>
    <x v="0"/>
    <x v="0"/>
    <x v="0"/>
    <x v="0"/>
    <x v="0"/>
    <x v="11"/>
    <x v="17"/>
    <x v="19"/>
    <x v="4"/>
    <x v="0"/>
    <x v="2"/>
    <x v="3"/>
    <x v="1"/>
    <x v="2"/>
    <x v="8"/>
    <x v="0"/>
  </r>
  <r>
    <x v="0"/>
    <x v="1"/>
    <x v="5"/>
    <n v="2"/>
    <x v="1"/>
    <x v="1"/>
    <x v="1"/>
    <x v="2"/>
    <x v="2"/>
    <x v="3"/>
    <x v="2"/>
    <x v="2"/>
    <x v="2"/>
    <x v="2"/>
    <x v="3"/>
    <x v="2"/>
    <x v="2"/>
    <x v="1"/>
    <x v="1"/>
    <x v="3"/>
    <x v="3"/>
    <x v="4"/>
    <x v="2"/>
    <x v="0"/>
    <x v="0"/>
    <x v="3"/>
    <x v="1"/>
    <x v="4"/>
    <x v="3"/>
    <x v="2"/>
    <x v="2"/>
    <x v="3"/>
    <x v="4"/>
    <x v="5"/>
    <x v="1"/>
    <x v="1"/>
    <x v="0"/>
    <x v="1"/>
    <x v="2"/>
    <x v="2"/>
    <x v="2"/>
    <x v="4"/>
    <x v="1"/>
    <x v="1"/>
    <x v="0"/>
    <x v="0"/>
    <x v="1"/>
    <x v="0"/>
    <x v="0"/>
    <x v="0"/>
    <x v="3"/>
    <x v="2"/>
    <x v="7"/>
    <x v="4"/>
    <x v="13"/>
    <x v="2"/>
    <x v="3"/>
    <x v="0"/>
    <x v="34"/>
    <x v="15"/>
    <x v="1"/>
  </r>
  <r>
    <x v="0"/>
    <x v="1"/>
    <x v="5"/>
    <n v="2"/>
    <x v="1"/>
    <x v="1"/>
    <x v="1"/>
    <x v="2"/>
    <x v="2"/>
    <x v="2"/>
    <x v="2"/>
    <x v="0"/>
    <x v="3"/>
    <x v="4"/>
    <x v="2"/>
    <x v="2"/>
    <x v="3"/>
    <x v="3"/>
    <x v="3"/>
    <x v="2"/>
    <x v="0"/>
    <x v="2"/>
    <x v="1"/>
    <x v="0"/>
    <x v="0"/>
    <x v="0"/>
    <x v="1"/>
    <x v="2"/>
    <x v="0"/>
    <x v="1"/>
    <x v="0"/>
    <x v="0"/>
    <x v="3"/>
    <x v="1"/>
    <x v="1"/>
    <x v="2"/>
    <x v="0"/>
    <x v="1"/>
    <x v="0"/>
    <x v="2"/>
    <x v="4"/>
    <x v="1"/>
    <x v="1"/>
    <x v="1"/>
    <x v="1"/>
    <x v="1"/>
    <x v="1"/>
    <x v="0"/>
    <x v="0"/>
    <x v="0"/>
    <x v="9"/>
    <x v="22"/>
    <x v="3"/>
    <x v="7"/>
    <x v="11"/>
    <x v="6"/>
    <x v="0"/>
    <x v="3"/>
    <x v="17"/>
    <x v="9"/>
    <x v="3"/>
  </r>
  <r>
    <x v="0"/>
    <x v="1"/>
    <x v="5"/>
    <n v="2"/>
    <x v="1"/>
    <x v="1"/>
    <x v="1"/>
    <x v="3"/>
    <x v="0"/>
    <x v="1"/>
    <x v="3"/>
    <x v="2"/>
    <x v="2"/>
    <x v="0"/>
    <x v="2"/>
    <x v="0"/>
    <x v="0"/>
    <x v="2"/>
    <x v="1"/>
    <x v="2"/>
    <x v="1"/>
    <x v="2"/>
    <x v="2"/>
    <x v="0"/>
    <x v="3"/>
    <x v="1"/>
    <x v="0"/>
    <x v="2"/>
    <x v="1"/>
    <x v="1"/>
    <x v="0"/>
    <x v="0"/>
    <x v="1"/>
    <x v="3"/>
    <x v="0"/>
    <x v="0"/>
    <x v="0"/>
    <x v="2"/>
    <x v="0"/>
    <x v="0"/>
    <x v="0"/>
    <x v="0"/>
    <x v="1"/>
    <x v="1"/>
    <x v="1"/>
    <x v="1"/>
    <x v="1"/>
    <x v="0"/>
    <x v="0"/>
    <x v="0"/>
    <x v="9"/>
    <x v="15"/>
    <x v="19"/>
    <x v="2"/>
    <x v="2"/>
    <x v="2"/>
    <x v="7"/>
    <x v="1"/>
    <x v="6"/>
    <x v="3"/>
    <x v="0"/>
  </r>
  <r>
    <x v="0"/>
    <x v="1"/>
    <x v="5"/>
    <n v="2"/>
    <x v="1"/>
    <x v="1"/>
    <x v="1"/>
    <x v="2"/>
    <x v="3"/>
    <x v="2"/>
    <x v="3"/>
    <x v="2"/>
    <x v="2"/>
    <x v="4"/>
    <x v="3"/>
    <x v="2"/>
    <x v="2"/>
    <x v="3"/>
    <x v="4"/>
    <x v="1"/>
    <x v="3"/>
    <x v="4"/>
    <x v="2"/>
    <x v="1"/>
    <x v="1"/>
    <x v="1"/>
    <x v="0"/>
    <x v="4"/>
    <x v="3"/>
    <x v="1"/>
    <x v="2"/>
    <x v="0"/>
    <x v="4"/>
    <x v="5"/>
    <x v="4"/>
    <x v="0"/>
    <x v="0"/>
    <x v="1"/>
    <x v="1"/>
    <x v="2"/>
    <x v="2"/>
    <x v="2"/>
    <x v="1"/>
    <x v="3"/>
    <x v="1"/>
    <x v="1"/>
    <x v="2"/>
    <x v="0"/>
    <x v="0"/>
    <x v="0"/>
    <x v="3"/>
    <x v="10"/>
    <x v="15"/>
    <x v="9"/>
    <x v="13"/>
    <x v="6"/>
    <x v="1"/>
    <x v="6"/>
    <x v="18"/>
    <x v="15"/>
    <x v="1"/>
  </r>
  <r>
    <x v="0"/>
    <x v="1"/>
    <x v="5"/>
    <n v="2"/>
    <x v="1"/>
    <x v="1"/>
    <x v="1"/>
    <x v="3"/>
    <x v="2"/>
    <x v="2"/>
    <x v="2"/>
    <x v="2"/>
    <x v="3"/>
    <x v="4"/>
    <x v="2"/>
    <x v="2"/>
    <x v="0"/>
    <x v="2"/>
    <x v="3"/>
    <x v="2"/>
    <x v="1"/>
    <x v="2"/>
    <x v="2"/>
    <x v="0"/>
    <x v="0"/>
    <x v="3"/>
    <x v="1"/>
    <x v="2"/>
    <x v="2"/>
    <x v="3"/>
    <x v="2"/>
    <x v="3"/>
    <x v="3"/>
    <x v="1"/>
    <x v="1"/>
    <x v="3"/>
    <x v="0"/>
    <x v="1"/>
    <x v="1"/>
    <x v="4"/>
    <x v="1"/>
    <x v="1"/>
    <x v="1"/>
    <x v="1"/>
    <x v="0"/>
    <x v="0"/>
    <x v="0"/>
    <x v="0"/>
    <x v="0"/>
    <x v="0"/>
    <x v="12"/>
    <x v="17"/>
    <x v="6"/>
    <x v="7"/>
    <x v="2"/>
    <x v="2"/>
    <x v="3"/>
    <x v="3"/>
    <x v="23"/>
    <x v="9"/>
    <x v="3"/>
  </r>
  <r>
    <x v="0"/>
    <x v="1"/>
    <x v="5"/>
    <n v="2"/>
    <x v="1"/>
    <x v="1"/>
    <x v="1"/>
    <x v="0"/>
    <x v="2"/>
    <x v="2"/>
    <x v="3"/>
    <x v="0"/>
    <x v="3"/>
    <x v="0"/>
    <x v="0"/>
    <x v="0"/>
    <x v="0"/>
    <x v="3"/>
    <x v="1"/>
    <x v="2"/>
    <x v="0"/>
    <x v="0"/>
    <x v="0"/>
    <x v="4"/>
    <x v="0"/>
    <x v="3"/>
    <x v="0"/>
    <x v="4"/>
    <x v="1"/>
    <x v="1"/>
    <x v="0"/>
    <x v="0"/>
    <x v="0"/>
    <x v="3"/>
    <x v="1"/>
    <x v="3"/>
    <x v="3"/>
    <x v="1"/>
    <x v="1"/>
    <x v="1"/>
    <x v="2"/>
    <x v="4"/>
    <x v="1"/>
    <x v="1"/>
    <x v="1"/>
    <x v="1"/>
    <x v="1"/>
    <x v="0"/>
    <x v="0"/>
    <x v="0"/>
    <x v="2"/>
    <x v="46"/>
    <x v="19"/>
    <x v="2"/>
    <x v="0"/>
    <x v="5"/>
    <x v="3"/>
    <x v="6"/>
    <x v="6"/>
    <x v="8"/>
    <x v="3"/>
  </r>
  <r>
    <x v="0"/>
    <x v="1"/>
    <x v="5"/>
    <n v="2"/>
    <x v="1"/>
    <x v="1"/>
    <x v="1"/>
    <x v="0"/>
    <x v="0"/>
    <x v="2"/>
    <x v="2"/>
    <x v="2"/>
    <x v="3"/>
    <x v="0"/>
    <x v="0"/>
    <x v="0"/>
    <x v="0"/>
    <x v="2"/>
    <x v="3"/>
    <x v="3"/>
    <x v="0"/>
    <x v="0"/>
    <x v="2"/>
    <x v="0"/>
    <x v="0"/>
    <x v="3"/>
    <x v="1"/>
    <x v="0"/>
    <x v="1"/>
    <x v="1"/>
    <x v="0"/>
    <x v="3"/>
    <x v="3"/>
    <x v="1"/>
    <x v="0"/>
    <x v="3"/>
    <x v="0"/>
    <x v="1"/>
    <x v="2"/>
    <x v="1"/>
    <x v="1"/>
    <x v="2"/>
    <x v="1"/>
    <x v="1"/>
    <x v="0"/>
    <x v="1"/>
    <x v="0"/>
    <x v="0"/>
    <x v="0"/>
    <x v="0"/>
    <x v="11"/>
    <x v="19"/>
    <x v="20"/>
    <x v="2"/>
    <x v="0"/>
    <x v="2"/>
    <x v="3"/>
    <x v="1"/>
    <x v="2"/>
    <x v="9"/>
    <x v="6"/>
  </r>
  <r>
    <x v="0"/>
    <x v="1"/>
    <x v="5"/>
    <n v="2"/>
    <x v="1"/>
    <x v="1"/>
    <x v="1"/>
    <x v="2"/>
    <x v="3"/>
    <x v="2"/>
    <x v="3"/>
    <x v="1"/>
    <x v="4"/>
    <x v="3"/>
    <x v="1"/>
    <x v="4"/>
    <x v="3"/>
    <x v="1"/>
    <x v="3"/>
    <x v="2"/>
    <x v="3"/>
    <x v="4"/>
    <x v="2"/>
    <x v="0"/>
    <x v="1"/>
    <x v="1"/>
    <x v="4"/>
    <x v="0"/>
    <x v="5"/>
    <x v="5"/>
    <x v="1"/>
    <x v="2"/>
    <x v="1"/>
    <x v="5"/>
    <x v="4"/>
    <x v="3"/>
    <x v="0"/>
    <x v="1"/>
    <x v="1"/>
    <x v="1"/>
    <x v="2"/>
    <x v="3"/>
    <x v="1"/>
    <x v="1"/>
    <x v="0"/>
    <x v="1"/>
    <x v="1"/>
    <x v="0"/>
    <x v="0"/>
    <x v="0"/>
    <x v="3"/>
    <x v="63"/>
    <x v="8"/>
    <x v="7"/>
    <x v="13"/>
    <x v="2"/>
    <x v="1"/>
    <x v="3"/>
    <x v="41"/>
    <x v="13"/>
    <x v="7"/>
  </r>
  <r>
    <x v="0"/>
    <x v="1"/>
    <x v="5"/>
    <n v="2"/>
    <x v="1"/>
    <x v="1"/>
    <x v="1"/>
    <x v="3"/>
    <x v="3"/>
    <x v="2"/>
    <x v="3"/>
    <x v="2"/>
    <x v="3"/>
    <x v="4"/>
    <x v="0"/>
    <x v="2"/>
    <x v="0"/>
    <x v="2"/>
    <x v="1"/>
    <x v="2"/>
    <x v="0"/>
    <x v="0"/>
    <x v="1"/>
    <x v="3"/>
    <x v="1"/>
    <x v="3"/>
    <x v="1"/>
    <x v="0"/>
    <x v="1"/>
    <x v="1"/>
    <x v="0"/>
    <x v="3"/>
    <x v="0"/>
    <x v="1"/>
    <x v="1"/>
    <x v="3"/>
    <x v="3"/>
    <x v="1"/>
    <x v="1"/>
    <x v="1"/>
    <x v="3"/>
    <x v="2"/>
    <x v="1"/>
    <x v="1"/>
    <x v="1"/>
    <x v="2"/>
    <x v="0"/>
    <x v="0"/>
    <x v="0"/>
    <x v="0"/>
    <x v="9"/>
    <x v="15"/>
    <x v="19"/>
    <x v="2"/>
    <x v="0"/>
    <x v="1"/>
    <x v="6"/>
    <x v="1"/>
    <x v="2"/>
    <x v="7"/>
    <x v="3"/>
  </r>
  <r>
    <x v="0"/>
    <x v="1"/>
    <x v="5"/>
    <n v="2"/>
    <x v="1"/>
    <x v="1"/>
    <x v="1"/>
    <x v="3"/>
    <x v="3"/>
    <x v="3"/>
    <x v="2"/>
    <x v="1"/>
    <x v="3"/>
    <x v="4"/>
    <x v="2"/>
    <x v="3"/>
    <x v="2"/>
    <x v="1"/>
    <x v="1"/>
    <x v="3"/>
    <x v="1"/>
    <x v="2"/>
    <x v="2"/>
    <x v="0"/>
    <x v="0"/>
    <x v="3"/>
    <x v="1"/>
    <x v="0"/>
    <x v="0"/>
    <x v="1"/>
    <x v="1"/>
    <x v="2"/>
    <x v="3"/>
    <x v="5"/>
    <x v="1"/>
    <x v="1"/>
    <x v="0"/>
    <x v="1"/>
    <x v="2"/>
    <x v="1"/>
    <x v="3"/>
    <x v="4"/>
    <x v="1"/>
    <x v="1"/>
    <x v="0"/>
    <x v="1"/>
    <x v="1"/>
    <x v="0"/>
    <x v="0"/>
    <x v="0"/>
    <x v="3"/>
    <x v="15"/>
    <x v="7"/>
    <x v="4"/>
    <x v="2"/>
    <x v="2"/>
    <x v="3"/>
    <x v="1"/>
    <x v="28"/>
    <x v="14"/>
    <x v="1"/>
  </r>
  <r>
    <x v="0"/>
    <x v="1"/>
    <x v="5"/>
    <n v="2"/>
    <x v="1"/>
    <x v="1"/>
    <x v="0"/>
    <x v="0"/>
    <x v="2"/>
    <x v="2"/>
    <x v="2"/>
    <x v="2"/>
    <x v="3"/>
    <x v="4"/>
    <x v="0"/>
    <x v="0"/>
    <x v="0"/>
    <x v="0"/>
    <x v="1"/>
    <x v="3"/>
    <x v="1"/>
    <x v="0"/>
    <x v="0"/>
    <x v="0"/>
    <x v="0"/>
    <x v="3"/>
    <x v="0"/>
    <x v="1"/>
    <x v="1"/>
    <x v="1"/>
    <x v="0"/>
    <x v="0"/>
    <x v="2"/>
    <x v="1"/>
    <x v="1"/>
    <x v="0"/>
    <x v="3"/>
    <x v="1"/>
    <x v="1"/>
    <x v="1"/>
    <x v="2"/>
    <x v="2"/>
    <x v="1"/>
    <x v="1"/>
    <x v="1"/>
    <x v="0"/>
    <x v="0"/>
    <x v="0"/>
    <x v="0"/>
    <x v="0"/>
    <x v="2"/>
    <x v="17"/>
    <x v="0"/>
    <x v="4"/>
    <x v="3"/>
    <x v="0"/>
    <x v="3"/>
    <x v="5"/>
    <x v="6"/>
    <x v="20"/>
    <x v="6"/>
  </r>
  <r>
    <x v="0"/>
    <x v="1"/>
    <x v="5"/>
    <n v="2"/>
    <x v="1"/>
    <x v="1"/>
    <x v="1"/>
    <x v="3"/>
    <x v="0"/>
    <x v="2"/>
    <x v="2"/>
    <x v="0"/>
    <x v="0"/>
    <x v="0"/>
    <x v="2"/>
    <x v="0"/>
    <x v="0"/>
    <x v="2"/>
    <x v="0"/>
    <x v="0"/>
    <x v="0"/>
    <x v="0"/>
    <x v="2"/>
    <x v="0"/>
    <x v="1"/>
    <x v="3"/>
    <x v="1"/>
    <x v="4"/>
    <x v="1"/>
    <x v="1"/>
    <x v="0"/>
    <x v="4"/>
    <x v="3"/>
    <x v="1"/>
    <x v="1"/>
    <x v="3"/>
    <x v="3"/>
    <x v="1"/>
    <x v="2"/>
    <x v="3"/>
    <x v="2"/>
    <x v="2"/>
    <x v="1"/>
    <x v="1"/>
    <x v="0"/>
    <x v="1"/>
    <x v="0"/>
    <x v="0"/>
    <x v="0"/>
    <x v="0"/>
    <x v="2"/>
    <x v="54"/>
    <x v="19"/>
    <x v="0"/>
    <x v="0"/>
    <x v="2"/>
    <x v="6"/>
    <x v="0"/>
    <x v="6"/>
    <x v="9"/>
    <x v="3"/>
  </r>
  <r>
    <x v="0"/>
    <x v="1"/>
    <x v="5"/>
    <n v="2"/>
    <x v="1"/>
    <x v="1"/>
    <x v="1"/>
    <x v="3"/>
    <x v="2"/>
    <x v="2"/>
    <x v="2"/>
    <x v="2"/>
    <x v="3"/>
    <x v="1"/>
    <x v="0"/>
    <x v="2"/>
    <x v="2"/>
    <x v="3"/>
    <x v="1"/>
    <x v="4"/>
    <x v="1"/>
    <x v="0"/>
    <x v="3"/>
    <x v="1"/>
    <x v="1"/>
    <x v="3"/>
    <x v="1"/>
    <x v="2"/>
    <x v="1"/>
    <x v="1"/>
    <x v="2"/>
    <x v="3"/>
    <x v="3"/>
    <x v="3"/>
    <x v="1"/>
    <x v="3"/>
    <x v="0"/>
    <x v="1"/>
    <x v="1"/>
    <x v="1"/>
    <x v="2"/>
    <x v="2"/>
    <x v="1"/>
    <x v="1"/>
    <x v="0"/>
    <x v="0"/>
    <x v="1"/>
    <x v="0"/>
    <x v="0"/>
    <x v="0"/>
    <x v="12"/>
    <x v="74"/>
    <x v="13"/>
    <x v="4"/>
    <x v="3"/>
    <x v="1"/>
    <x v="6"/>
    <x v="3"/>
    <x v="12"/>
    <x v="11"/>
    <x v="3"/>
  </r>
  <r>
    <x v="0"/>
    <x v="1"/>
    <x v="5"/>
    <n v="2"/>
    <x v="1"/>
    <x v="1"/>
    <x v="1"/>
    <x v="0"/>
    <x v="0"/>
    <x v="0"/>
    <x v="0"/>
    <x v="0"/>
    <x v="0"/>
    <x v="0"/>
    <x v="0"/>
    <x v="0"/>
    <x v="0"/>
    <x v="3"/>
    <x v="1"/>
    <x v="3"/>
    <x v="0"/>
    <x v="0"/>
    <x v="0"/>
    <x v="0"/>
    <x v="0"/>
    <x v="0"/>
    <x v="0"/>
    <x v="4"/>
    <x v="1"/>
    <x v="1"/>
    <x v="0"/>
    <x v="0"/>
    <x v="0"/>
    <x v="0"/>
    <x v="0"/>
    <x v="0"/>
    <x v="3"/>
    <x v="1"/>
    <x v="1"/>
    <x v="4"/>
    <x v="1"/>
    <x v="1"/>
    <x v="1"/>
    <x v="0"/>
    <x v="1"/>
    <x v="0"/>
    <x v="0"/>
    <x v="0"/>
    <x v="0"/>
    <x v="0"/>
    <x v="0"/>
    <x v="0"/>
    <x v="19"/>
    <x v="4"/>
    <x v="0"/>
    <x v="0"/>
    <x v="0"/>
    <x v="6"/>
    <x v="6"/>
    <x v="0"/>
    <x v="0"/>
  </r>
  <r>
    <x v="0"/>
    <x v="1"/>
    <x v="5"/>
    <n v="2"/>
    <x v="1"/>
    <x v="1"/>
    <x v="1"/>
    <x v="3"/>
    <x v="2"/>
    <x v="2"/>
    <x v="2"/>
    <x v="2"/>
    <x v="3"/>
    <x v="4"/>
    <x v="2"/>
    <x v="0"/>
    <x v="2"/>
    <x v="3"/>
    <x v="1"/>
    <x v="3"/>
    <x v="0"/>
    <x v="2"/>
    <x v="2"/>
    <x v="0"/>
    <x v="0"/>
    <x v="3"/>
    <x v="1"/>
    <x v="0"/>
    <x v="1"/>
    <x v="1"/>
    <x v="0"/>
    <x v="3"/>
    <x v="2"/>
    <x v="3"/>
    <x v="1"/>
    <x v="3"/>
    <x v="0"/>
    <x v="1"/>
    <x v="1"/>
    <x v="1"/>
    <x v="2"/>
    <x v="2"/>
    <x v="1"/>
    <x v="1"/>
    <x v="0"/>
    <x v="1"/>
    <x v="1"/>
    <x v="0"/>
    <x v="0"/>
    <x v="0"/>
    <x v="12"/>
    <x v="17"/>
    <x v="13"/>
    <x v="4"/>
    <x v="11"/>
    <x v="2"/>
    <x v="3"/>
    <x v="1"/>
    <x v="2"/>
    <x v="7"/>
    <x v="3"/>
  </r>
  <r>
    <x v="0"/>
    <x v="1"/>
    <x v="5"/>
    <n v="2"/>
    <x v="1"/>
    <x v="1"/>
    <x v="1"/>
    <x v="3"/>
    <x v="2"/>
    <x v="3"/>
    <x v="2"/>
    <x v="3"/>
    <x v="2"/>
    <x v="4"/>
    <x v="2"/>
    <x v="2"/>
    <x v="2"/>
    <x v="3"/>
    <x v="3"/>
    <x v="2"/>
    <x v="1"/>
    <x v="3"/>
    <x v="3"/>
    <x v="3"/>
    <x v="2"/>
    <x v="3"/>
    <x v="1"/>
    <x v="0"/>
    <x v="1"/>
    <x v="1"/>
    <x v="2"/>
    <x v="3"/>
    <x v="2"/>
    <x v="2"/>
    <x v="2"/>
    <x v="2"/>
    <x v="1"/>
    <x v="1"/>
    <x v="1"/>
    <x v="1"/>
    <x v="2"/>
    <x v="1"/>
    <x v="1"/>
    <x v="1"/>
    <x v="1"/>
    <x v="0"/>
    <x v="1"/>
    <x v="0"/>
    <x v="0"/>
    <x v="0"/>
    <x v="9"/>
    <x v="7"/>
    <x v="14"/>
    <x v="7"/>
    <x v="21"/>
    <x v="4"/>
    <x v="3"/>
    <x v="1"/>
    <x v="12"/>
    <x v="4"/>
    <x v="2"/>
  </r>
  <r>
    <x v="0"/>
    <x v="1"/>
    <x v="5"/>
    <n v="2"/>
    <x v="1"/>
    <x v="1"/>
    <x v="1"/>
    <x v="2"/>
    <x v="2"/>
    <x v="3"/>
    <x v="3"/>
    <x v="1"/>
    <x v="2"/>
    <x v="4"/>
    <x v="0"/>
    <x v="0"/>
    <x v="3"/>
    <x v="3"/>
    <x v="1"/>
    <x v="2"/>
    <x v="0"/>
    <x v="3"/>
    <x v="2"/>
    <x v="3"/>
    <x v="3"/>
    <x v="4"/>
    <x v="0"/>
    <x v="0"/>
    <x v="1"/>
    <x v="1"/>
    <x v="0"/>
    <x v="0"/>
    <x v="1"/>
    <x v="4"/>
    <x v="3"/>
    <x v="3"/>
    <x v="3"/>
    <x v="1"/>
    <x v="1"/>
    <x v="1"/>
    <x v="2"/>
    <x v="1"/>
    <x v="1"/>
    <x v="1"/>
    <x v="1"/>
    <x v="0"/>
    <x v="0"/>
    <x v="0"/>
    <x v="0"/>
    <x v="0"/>
    <x v="3"/>
    <x v="40"/>
    <x v="39"/>
    <x v="2"/>
    <x v="0"/>
    <x v="2"/>
    <x v="4"/>
    <x v="0"/>
    <x v="6"/>
    <x v="6"/>
    <x v="1"/>
  </r>
  <r>
    <x v="0"/>
    <x v="1"/>
    <x v="5"/>
    <n v="2"/>
    <x v="1"/>
    <x v="1"/>
    <x v="0"/>
    <x v="3"/>
    <x v="3"/>
    <x v="2"/>
    <x v="2"/>
    <x v="1"/>
    <x v="2"/>
    <x v="4"/>
    <x v="3"/>
    <x v="0"/>
    <x v="3"/>
    <x v="3"/>
    <x v="3"/>
    <x v="3"/>
    <x v="1"/>
    <x v="2"/>
    <x v="2"/>
    <x v="0"/>
    <x v="1"/>
    <x v="1"/>
    <x v="1"/>
    <x v="0"/>
    <x v="1"/>
    <x v="1"/>
    <x v="0"/>
    <x v="0"/>
    <x v="1"/>
    <x v="1"/>
    <x v="1"/>
    <x v="1"/>
    <x v="1"/>
    <x v="1"/>
    <x v="1"/>
    <x v="1"/>
    <x v="2"/>
    <x v="2"/>
    <x v="1"/>
    <x v="3"/>
    <x v="1"/>
    <x v="0"/>
    <x v="1"/>
    <x v="0"/>
    <x v="0"/>
    <x v="0"/>
    <x v="9"/>
    <x v="10"/>
    <x v="3"/>
    <x v="2"/>
    <x v="2"/>
    <x v="2"/>
    <x v="1"/>
    <x v="1"/>
    <x v="6"/>
    <x v="1"/>
    <x v="1"/>
  </r>
  <r>
    <x v="0"/>
    <x v="1"/>
    <x v="5"/>
    <n v="2"/>
    <x v="1"/>
    <x v="1"/>
    <x v="2"/>
    <x v="0"/>
    <x v="0"/>
    <x v="0"/>
    <x v="2"/>
    <x v="0"/>
    <x v="0"/>
    <x v="0"/>
    <x v="2"/>
    <x v="0"/>
    <x v="0"/>
    <x v="3"/>
    <x v="0"/>
    <x v="3"/>
    <x v="0"/>
    <x v="2"/>
    <x v="2"/>
    <x v="0"/>
    <x v="4"/>
    <x v="3"/>
    <x v="2"/>
    <x v="4"/>
    <x v="0"/>
    <x v="2"/>
    <x v="2"/>
    <x v="0"/>
    <x v="1"/>
    <x v="0"/>
    <x v="1"/>
    <x v="0"/>
    <x v="3"/>
    <x v="1"/>
    <x v="3"/>
    <x v="1"/>
    <x v="1"/>
    <x v="1"/>
    <x v="1"/>
    <x v="0"/>
    <x v="1"/>
    <x v="0"/>
    <x v="0"/>
    <x v="0"/>
    <x v="0"/>
    <x v="0"/>
    <x v="0"/>
    <x v="54"/>
    <x v="6"/>
    <x v="3"/>
    <x v="11"/>
    <x v="2"/>
    <x v="0"/>
    <x v="5"/>
    <x v="18"/>
    <x v="21"/>
    <x v="6"/>
  </r>
  <r>
    <x v="0"/>
    <x v="1"/>
    <x v="5"/>
    <n v="2"/>
    <x v="1"/>
    <x v="1"/>
    <x v="1"/>
    <x v="2"/>
    <x v="0"/>
    <x v="2"/>
    <x v="2"/>
    <x v="0"/>
    <x v="4"/>
    <x v="4"/>
    <x v="2"/>
    <x v="0"/>
    <x v="0"/>
    <x v="0"/>
    <x v="3"/>
    <x v="0"/>
    <x v="0"/>
    <x v="0"/>
    <x v="2"/>
    <x v="0"/>
    <x v="2"/>
    <x v="2"/>
    <x v="2"/>
    <x v="1"/>
    <x v="1"/>
    <x v="1"/>
    <x v="0"/>
    <x v="0"/>
    <x v="0"/>
    <x v="2"/>
    <x v="0"/>
    <x v="2"/>
    <x v="3"/>
    <x v="1"/>
    <x v="3"/>
    <x v="4"/>
    <x v="1"/>
    <x v="1"/>
    <x v="1"/>
    <x v="0"/>
    <x v="0"/>
    <x v="0"/>
    <x v="0"/>
    <x v="0"/>
    <x v="0"/>
    <x v="0"/>
    <x v="6"/>
    <x v="41"/>
    <x v="20"/>
    <x v="6"/>
    <x v="0"/>
    <x v="2"/>
    <x v="2"/>
    <x v="2"/>
    <x v="6"/>
    <x v="0"/>
    <x v="0"/>
  </r>
  <r>
    <x v="0"/>
    <x v="1"/>
    <x v="5"/>
    <n v="2"/>
    <x v="1"/>
    <x v="1"/>
    <x v="1"/>
    <x v="3"/>
    <x v="2"/>
    <x v="2"/>
    <x v="2"/>
    <x v="0"/>
    <x v="2"/>
    <x v="2"/>
    <x v="0"/>
    <x v="2"/>
    <x v="2"/>
    <x v="3"/>
    <x v="1"/>
    <x v="0"/>
    <x v="0"/>
    <x v="0"/>
    <x v="2"/>
    <x v="0"/>
    <x v="0"/>
    <x v="1"/>
    <x v="1"/>
    <x v="2"/>
    <x v="0"/>
    <x v="1"/>
    <x v="2"/>
    <x v="2"/>
    <x v="1"/>
    <x v="5"/>
    <x v="1"/>
    <x v="3"/>
    <x v="0"/>
    <x v="1"/>
    <x v="2"/>
    <x v="3"/>
    <x v="3"/>
    <x v="2"/>
    <x v="1"/>
    <x v="1"/>
    <x v="1"/>
    <x v="1"/>
    <x v="1"/>
    <x v="0"/>
    <x v="0"/>
    <x v="0"/>
    <x v="12"/>
    <x v="41"/>
    <x v="13"/>
    <x v="3"/>
    <x v="0"/>
    <x v="2"/>
    <x v="6"/>
    <x v="3"/>
    <x v="35"/>
    <x v="13"/>
    <x v="3"/>
  </r>
  <r>
    <x v="0"/>
    <x v="1"/>
    <x v="9"/>
    <n v="2"/>
    <x v="5"/>
    <x v="36"/>
    <x v="0"/>
    <x v="3"/>
    <x v="2"/>
    <x v="2"/>
    <x v="2"/>
    <x v="2"/>
    <x v="2"/>
    <x v="2"/>
    <x v="3"/>
    <x v="3"/>
    <x v="2"/>
    <x v="3"/>
    <x v="1"/>
    <x v="3"/>
    <x v="1"/>
    <x v="2"/>
    <x v="2"/>
    <x v="0"/>
    <x v="0"/>
    <x v="3"/>
    <x v="0"/>
    <x v="2"/>
    <x v="1"/>
    <x v="1"/>
    <x v="0"/>
    <x v="0"/>
    <x v="3"/>
    <x v="3"/>
    <x v="3"/>
    <x v="3"/>
    <x v="4"/>
    <x v="1"/>
    <x v="1"/>
    <x v="1"/>
    <x v="2"/>
    <x v="2"/>
    <x v="1"/>
    <x v="0"/>
    <x v="1"/>
    <x v="0"/>
    <x v="0"/>
    <x v="0"/>
    <x v="0"/>
    <x v="0"/>
    <x v="12"/>
    <x v="2"/>
    <x v="7"/>
    <x v="4"/>
    <x v="2"/>
    <x v="2"/>
    <x v="3"/>
    <x v="1"/>
    <x v="6"/>
    <x v="11"/>
    <x v="1"/>
  </r>
  <r>
    <x v="0"/>
    <x v="1"/>
    <x v="9"/>
    <n v="2"/>
    <x v="5"/>
    <x v="36"/>
    <x v="1"/>
    <x v="3"/>
    <x v="3"/>
    <x v="3"/>
    <x v="3"/>
    <x v="1"/>
    <x v="2"/>
    <x v="4"/>
    <x v="3"/>
    <x v="2"/>
    <x v="3"/>
    <x v="3"/>
    <x v="3"/>
    <x v="3"/>
    <x v="1"/>
    <x v="0"/>
    <x v="0"/>
    <x v="0"/>
    <x v="1"/>
    <x v="3"/>
    <x v="0"/>
    <x v="0"/>
    <x v="1"/>
    <x v="1"/>
    <x v="0"/>
    <x v="3"/>
    <x v="1"/>
    <x v="5"/>
    <x v="1"/>
    <x v="0"/>
    <x v="3"/>
    <x v="1"/>
    <x v="1"/>
    <x v="1"/>
    <x v="3"/>
    <x v="1"/>
    <x v="1"/>
    <x v="3"/>
    <x v="1"/>
    <x v="1"/>
    <x v="1"/>
    <x v="0"/>
    <x v="0"/>
    <x v="0"/>
    <x v="3"/>
    <x v="40"/>
    <x v="18"/>
    <x v="2"/>
    <x v="3"/>
    <x v="0"/>
    <x v="6"/>
    <x v="0"/>
    <x v="2"/>
    <x v="13"/>
    <x v="6"/>
  </r>
  <r>
    <x v="0"/>
    <x v="1"/>
    <x v="5"/>
    <n v="2"/>
    <x v="16"/>
    <x v="25"/>
    <x v="0"/>
    <x v="0"/>
    <x v="4"/>
    <x v="0"/>
    <x v="0"/>
    <x v="4"/>
    <x v="0"/>
    <x v="1"/>
    <x v="0"/>
    <x v="5"/>
    <x v="0"/>
    <x v="0"/>
    <x v="0"/>
    <x v="0"/>
    <x v="0"/>
    <x v="0"/>
    <x v="0"/>
    <x v="4"/>
    <x v="4"/>
    <x v="0"/>
    <x v="0"/>
    <x v="4"/>
    <x v="1"/>
    <x v="1"/>
    <x v="0"/>
    <x v="0"/>
    <x v="0"/>
    <x v="0"/>
    <x v="0"/>
    <x v="0"/>
    <x v="3"/>
    <x v="1"/>
    <x v="3"/>
    <x v="4"/>
    <x v="1"/>
    <x v="1"/>
    <x v="1"/>
    <x v="0"/>
    <x v="0"/>
    <x v="0"/>
    <x v="2"/>
    <x v="0"/>
    <x v="0"/>
    <x v="0"/>
    <x v="0"/>
    <x v="0"/>
    <x v="0"/>
    <x v="0"/>
    <x v="0"/>
    <x v="5"/>
    <x v="8"/>
    <x v="6"/>
    <x v="6"/>
    <x v="0"/>
    <x v="0"/>
  </r>
  <r>
    <x v="0"/>
    <x v="1"/>
    <x v="5"/>
    <n v="2"/>
    <x v="16"/>
    <x v="54"/>
    <x v="0"/>
    <x v="3"/>
    <x v="2"/>
    <x v="1"/>
    <x v="2"/>
    <x v="2"/>
    <x v="3"/>
    <x v="4"/>
    <x v="2"/>
    <x v="2"/>
    <x v="2"/>
    <x v="2"/>
    <x v="1"/>
    <x v="3"/>
    <x v="0"/>
    <x v="0"/>
    <x v="0"/>
    <x v="4"/>
    <x v="0"/>
    <x v="3"/>
    <x v="0"/>
    <x v="4"/>
    <x v="1"/>
    <x v="1"/>
    <x v="3"/>
    <x v="4"/>
    <x v="1"/>
    <x v="5"/>
    <x v="3"/>
    <x v="3"/>
    <x v="0"/>
    <x v="1"/>
    <x v="1"/>
    <x v="1"/>
    <x v="2"/>
    <x v="2"/>
    <x v="1"/>
    <x v="1"/>
    <x v="1"/>
    <x v="1"/>
    <x v="1"/>
    <x v="0"/>
    <x v="0"/>
    <x v="0"/>
    <x v="14"/>
    <x v="17"/>
    <x v="13"/>
    <x v="4"/>
    <x v="0"/>
    <x v="5"/>
    <x v="3"/>
    <x v="6"/>
    <x v="6"/>
    <x v="13"/>
    <x v="1"/>
  </r>
  <r>
    <x v="0"/>
    <x v="1"/>
    <x v="9"/>
    <n v="2"/>
    <x v="5"/>
    <x v="36"/>
    <x v="0"/>
    <x v="2"/>
    <x v="3"/>
    <x v="4"/>
    <x v="3"/>
    <x v="2"/>
    <x v="5"/>
    <x v="3"/>
    <x v="2"/>
    <x v="4"/>
    <x v="3"/>
    <x v="1"/>
    <x v="1"/>
    <x v="3"/>
    <x v="0"/>
    <x v="0"/>
    <x v="3"/>
    <x v="3"/>
    <x v="2"/>
    <x v="2"/>
    <x v="3"/>
    <x v="3"/>
    <x v="1"/>
    <x v="1"/>
    <x v="0"/>
    <x v="1"/>
    <x v="2"/>
    <x v="2"/>
    <x v="2"/>
    <x v="2"/>
    <x v="1"/>
    <x v="1"/>
    <x v="3"/>
    <x v="4"/>
    <x v="1"/>
    <x v="1"/>
    <x v="1"/>
    <x v="2"/>
    <x v="0"/>
    <x v="0"/>
    <x v="1"/>
    <x v="0"/>
    <x v="0"/>
    <x v="0"/>
    <x v="8"/>
    <x v="8"/>
    <x v="4"/>
    <x v="4"/>
    <x v="0"/>
    <x v="4"/>
    <x v="2"/>
    <x v="4"/>
    <x v="13"/>
    <x v="4"/>
    <x v="2"/>
  </r>
  <r>
    <x v="0"/>
    <x v="1"/>
    <x v="9"/>
    <n v="2"/>
    <x v="2"/>
    <x v="57"/>
    <x v="0"/>
    <x v="3"/>
    <x v="3"/>
    <x v="3"/>
    <x v="3"/>
    <x v="1"/>
    <x v="2"/>
    <x v="4"/>
    <x v="3"/>
    <x v="2"/>
    <x v="3"/>
    <x v="3"/>
    <x v="3"/>
    <x v="2"/>
    <x v="3"/>
    <x v="2"/>
    <x v="1"/>
    <x v="0"/>
    <x v="1"/>
    <x v="1"/>
    <x v="0"/>
    <x v="4"/>
    <x v="1"/>
    <x v="1"/>
    <x v="2"/>
    <x v="0"/>
    <x v="1"/>
    <x v="5"/>
    <x v="1"/>
    <x v="0"/>
    <x v="0"/>
    <x v="1"/>
    <x v="2"/>
    <x v="1"/>
    <x v="3"/>
    <x v="1"/>
    <x v="1"/>
    <x v="0"/>
    <x v="0"/>
    <x v="1"/>
    <x v="0"/>
    <x v="0"/>
    <x v="0"/>
    <x v="0"/>
    <x v="3"/>
    <x v="40"/>
    <x v="18"/>
    <x v="7"/>
    <x v="8"/>
    <x v="6"/>
    <x v="1"/>
    <x v="6"/>
    <x v="2"/>
    <x v="13"/>
    <x v="6"/>
  </r>
  <r>
    <x v="0"/>
    <x v="1"/>
    <x v="9"/>
    <n v="2"/>
    <x v="2"/>
    <x v="57"/>
    <x v="1"/>
    <x v="3"/>
    <x v="0"/>
    <x v="3"/>
    <x v="2"/>
    <x v="1"/>
    <x v="3"/>
    <x v="0"/>
    <x v="2"/>
    <x v="0"/>
    <x v="0"/>
    <x v="1"/>
    <x v="1"/>
    <x v="0"/>
    <x v="0"/>
    <x v="1"/>
    <x v="2"/>
    <x v="0"/>
    <x v="1"/>
    <x v="3"/>
    <x v="0"/>
    <x v="0"/>
    <x v="1"/>
    <x v="1"/>
    <x v="0"/>
    <x v="0"/>
    <x v="0"/>
    <x v="3"/>
    <x v="3"/>
    <x v="3"/>
    <x v="0"/>
    <x v="1"/>
    <x v="3"/>
    <x v="4"/>
    <x v="1"/>
    <x v="1"/>
    <x v="1"/>
    <x v="1"/>
    <x v="0"/>
    <x v="1"/>
    <x v="1"/>
    <x v="0"/>
    <x v="0"/>
    <x v="0"/>
    <x v="6"/>
    <x v="6"/>
    <x v="16"/>
    <x v="3"/>
    <x v="4"/>
    <x v="2"/>
    <x v="6"/>
    <x v="0"/>
    <x v="6"/>
    <x v="8"/>
    <x v="1"/>
  </r>
  <r>
    <x v="0"/>
    <x v="1"/>
    <x v="9"/>
    <n v="2"/>
    <x v="2"/>
    <x v="57"/>
    <x v="0"/>
    <x v="2"/>
    <x v="1"/>
    <x v="1"/>
    <x v="1"/>
    <x v="2"/>
    <x v="4"/>
    <x v="2"/>
    <x v="2"/>
    <x v="2"/>
    <x v="3"/>
    <x v="3"/>
    <x v="3"/>
    <x v="1"/>
    <x v="0"/>
    <x v="0"/>
    <x v="4"/>
    <x v="1"/>
    <x v="1"/>
    <x v="4"/>
    <x v="1"/>
    <x v="4"/>
    <x v="5"/>
    <x v="1"/>
    <x v="4"/>
    <x v="1"/>
    <x v="1"/>
    <x v="5"/>
    <x v="4"/>
    <x v="4"/>
    <x v="4"/>
    <x v="1"/>
    <x v="4"/>
    <x v="2"/>
    <x v="4"/>
    <x v="1"/>
    <x v="1"/>
    <x v="1"/>
    <x v="1"/>
    <x v="2"/>
    <x v="4"/>
    <x v="0"/>
    <x v="0"/>
    <x v="0"/>
    <x v="15"/>
    <x v="24"/>
    <x v="3"/>
    <x v="8"/>
    <x v="0"/>
    <x v="8"/>
    <x v="7"/>
    <x v="0"/>
    <x v="61"/>
    <x v="13"/>
    <x v="8"/>
  </r>
  <r>
    <x v="0"/>
    <x v="1"/>
    <x v="9"/>
    <n v="2"/>
    <x v="2"/>
    <x v="57"/>
    <x v="1"/>
    <x v="2"/>
    <x v="1"/>
    <x v="3"/>
    <x v="3"/>
    <x v="3"/>
    <x v="4"/>
    <x v="1"/>
    <x v="3"/>
    <x v="3"/>
    <x v="3"/>
    <x v="1"/>
    <x v="3"/>
    <x v="1"/>
    <x v="1"/>
    <x v="1"/>
    <x v="2"/>
    <x v="0"/>
    <x v="1"/>
    <x v="4"/>
    <x v="0"/>
    <x v="4"/>
    <x v="1"/>
    <x v="1"/>
    <x v="2"/>
    <x v="0"/>
    <x v="3"/>
    <x v="1"/>
    <x v="3"/>
    <x v="3"/>
    <x v="0"/>
    <x v="1"/>
    <x v="2"/>
    <x v="3"/>
    <x v="4"/>
    <x v="2"/>
    <x v="1"/>
    <x v="1"/>
    <x v="1"/>
    <x v="1"/>
    <x v="2"/>
    <x v="0"/>
    <x v="0"/>
    <x v="0"/>
    <x v="4"/>
    <x v="66"/>
    <x v="4"/>
    <x v="8"/>
    <x v="1"/>
    <x v="2"/>
    <x v="7"/>
    <x v="6"/>
    <x v="2"/>
    <x v="9"/>
    <x v="1"/>
  </r>
  <r>
    <x v="0"/>
    <x v="1"/>
    <x v="9"/>
    <n v="2"/>
    <x v="2"/>
    <x v="57"/>
    <x v="1"/>
    <x v="2"/>
    <x v="3"/>
    <x v="3"/>
    <x v="3"/>
    <x v="1"/>
    <x v="4"/>
    <x v="2"/>
    <x v="3"/>
    <x v="3"/>
    <x v="2"/>
    <x v="1"/>
    <x v="3"/>
    <x v="2"/>
    <x v="3"/>
    <x v="3"/>
    <x v="2"/>
    <x v="0"/>
    <x v="0"/>
    <x v="1"/>
    <x v="2"/>
    <x v="4"/>
    <x v="1"/>
    <x v="1"/>
    <x v="1"/>
    <x v="3"/>
    <x v="1"/>
    <x v="4"/>
    <x v="2"/>
    <x v="2"/>
    <x v="1"/>
    <x v="1"/>
    <x v="0"/>
    <x v="0"/>
    <x v="2"/>
    <x v="1"/>
    <x v="1"/>
    <x v="2"/>
    <x v="1"/>
    <x v="2"/>
    <x v="2"/>
    <x v="0"/>
    <x v="0"/>
    <x v="0"/>
    <x v="8"/>
    <x v="48"/>
    <x v="27"/>
    <x v="7"/>
    <x v="17"/>
    <x v="2"/>
    <x v="6"/>
    <x v="5"/>
    <x v="13"/>
    <x v="6"/>
    <x v="2"/>
  </r>
  <r>
    <x v="0"/>
    <x v="1"/>
    <x v="9"/>
    <n v="2"/>
    <x v="2"/>
    <x v="57"/>
    <x v="0"/>
    <x v="3"/>
    <x v="2"/>
    <x v="1"/>
    <x v="3"/>
    <x v="1"/>
    <x v="2"/>
    <x v="4"/>
    <x v="0"/>
    <x v="0"/>
    <x v="2"/>
    <x v="3"/>
    <x v="1"/>
    <x v="0"/>
    <x v="0"/>
    <x v="0"/>
    <x v="2"/>
    <x v="0"/>
    <x v="0"/>
    <x v="1"/>
    <x v="0"/>
    <x v="4"/>
    <x v="0"/>
    <x v="1"/>
    <x v="2"/>
    <x v="2"/>
    <x v="3"/>
    <x v="1"/>
    <x v="1"/>
    <x v="2"/>
    <x v="0"/>
    <x v="1"/>
    <x v="1"/>
    <x v="2"/>
    <x v="3"/>
    <x v="2"/>
    <x v="1"/>
    <x v="1"/>
    <x v="0"/>
    <x v="1"/>
    <x v="1"/>
    <x v="0"/>
    <x v="0"/>
    <x v="0"/>
    <x v="14"/>
    <x v="40"/>
    <x v="2"/>
    <x v="3"/>
    <x v="0"/>
    <x v="2"/>
    <x v="6"/>
    <x v="6"/>
    <x v="35"/>
    <x v="9"/>
    <x v="3"/>
  </r>
  <r>
    <x v="0"/>
    <x v="1"/>
    <x v="9"/>
    <n v="2"/>
    <x v="2"/>
    <x v="57"/>
    <x v="0"/>
    <x v="2"/>
    <x v="0"/>
    <x v="1"/>
    <x v="1"/>
    <x v="2"/>
    <x v="4"/>
    <x v="5"/>
    <x v="0"/>
    <x v="0"/>
    <x v="0"/>
    <x v="3"/>
    <x v="0"/>
    <x v="0"/>
    <x v="0"/>
    <x v="3"/>
    <x v="0"/>
    <x v="0"/>
    <x v="4"/>
    <x v="2"/>
    <x v="2"/>
    <x v="3"/>
    <x v="1"/>
    <x v="1"/>
    <x v="0"/>
    <x v="0"/>
    <x v="0"/>
    <x v="4"/>
    <x v="1"/>
    <x v="2"/>
    <x v="4"/>
    <x v="1"/>
    <x v="4"/>
    <x v="3"/>
    <x v="4"/>
    <x v="0"/>
    <x v="1"/>
    <x v="0"/>
    <x v="0"/>
    <x v="1"/>
    <x v="1"/>
    <x v="0"/>
    <x v="0"/>
    <x v="0"/>
    <x v="3"/>
    <x v="75"/>
    <x v="19"/>
    <x v="0"/>
    <x v="0"/>
    <x v="0"/>
    <x v="8"/>
    <x v="2"/>
    <x v="6"/>
    <x v="20"/>
    <x v="3"/>
  </r>
  <r>
    <x v="0"/>
    <x v="1"/>
    <x v="9"/>
    <n v="2"/>
    <x v="2"/>
    <x v="57"/>
    <x v="1"/>
    <x v="3"/>
    <x v="2"/>
    <x v="3"/>
    <x v="3"/>
    <x v="2"/>
    <x v="0"/>
    <x v="4"/>
    <x v="2"/>
    <x v="2"/>
    <x v="2"/>
    <x v="3"/>
    <x v="3"/>
    <x v="2"/>
    <x v="1"/>
    <x v="0"/>
    <x v="0"/>
    <x v="4"/>
    <x v="1"/>
    <x v="1"/>
    <x v="2"/>
    <x v="4"/>
    <x v="2"/>
    <x v="3"/>
    <x v="2"/>
    <x v="3"/>
    <x v="1"/>
    <x v="3"/>
    <x v="4"/>
    <x v="3"/>
    <x v="1"/>
    <x v="1"/>
    <x v="2"/>
    <x v="3"/>
    <x v="3"/>
    <x v="2"/>
    <x v="1"/>
    <x v="1"/>
    <x v="0"/>
    <x v="1"/>
    <x v="0"/>
    <x v="0"/>
    <x v="0"/>
    <x v="0"/>
    <x v="9"/>
    <x v="6"/>
    <x v="14"/>
    <x v="7"/>
    <x v="3"/>
    <x v="5"/>
    <x v="1"/>
    <x v="5"/>
    <x v="23"/>
    <x v="3"/>
    <x v="7"/>
  </r>
  <r>
    <x v="0"/>
    <x v="1"/>
    <x v="9"/>
    <n v="2"/>
    <x v="2"/>
    <x v="57"/>
    <x v="0"/>
    <x v="3"/>
    <x v="2"/>
    <x v="3"/>
    <x v="3"/>
    <x v="1"/>
    <x v="5"/>
    <x v="2"/>
    <x v="3"/>
    <x v="3"/>
    <x v="3"/>
    <x v="2"/>
    <x v="3"/>
    <x v="3"/>
    <x v="3"/>
    <x v="2"/>
    <x v="1"/>
    <x v="1"/>
    <x v="1"/>
    <x v="3"/>
    <x v="1"/>
    <x v="0"/>
    <x v="0"/>
    <x v="0"/>
    <x v="2"/>
    <x v="0"/>
    <x v="4"/>
    <x v="5"/>
    <x v="4"/>
    <x v="2"/>
    <x v="1"/>
    <x v="1"/>
    <x v="2"/>
    <x v="4"/>
    <x v="3"/>
    <x v="1"/>
    <x v="1"/>
    <x v="3"/>
    <x v="0"/>
    <x v="0"/>
    <x v="3"/>
    <x v="0"/>
    <x v="0"/>
    <x v="0"/>
    <x v="9"/>
    <x v="63"/>
    <x v="18"/>
    <x v="2"/>
    <x v="8"/>
    <x v="1"/>
    <x v="6"/>
    <x v="1"/>
    <x v="33"/>
    <x v="15"/>
    <x v="8"/>
  </r>
  <r>
    <x v="0"/>
    <x v="1"/>
    <x v="9"/>
    <n v="2"/>
    <x v="2"/>
    <x v="57"/>
    <x v="1"/>
    <x v="2"/>
    <x v="3"/>
    <x v="1"/>
    <x v="3"/>
    <x v="3"/>
    <x v="4"/>
    <x v="4"/>
    <x v="0"/>
    <x v="0"/>
    <x v="3"/>
    <x v="3"/>
    <x v="3"/>
    <x v="2"/>
    <x v="0"/>
    <x v="0"/>
    <x v="2"/>
    <x v="0"/>
    <x v="1"/>
    <x v="1"/>
    <x v="4"/>
    <x v="4"/>
    <x v="1"/>
    <x v="1"/>
    <x v="2"/>
    <x v="0"/>
    <x v="4"/>
    <x v="4"/>
    <x v="4"/>
    <x v="3"/>
    <x v="1"/>
    <x v="1"/>
    <x v="2"/>
    <x v="3"/>
    <x v="2"/>
    <x v="2"/>
    <x v="1"/>
    <x v="3"/>
    <x v="1"/>
    <x v="0"/>
    <x v="2"/>
    <x v="0"/>
    <x v="0"/>
    <x v="0"/>
    <x v="4"/>
    <x v="28"/>
    <x v="39"/>
    <x v="7"/>
    <x v="0"/>
    <x v="2"/>
    <x v="1"/>
    <x v="1"/>
    <x v="2"/>
    <x v="12"/>
    <x v="7"/>
  </r>
  <r>
    <x v="0"/>
    <x v="1"/>
    <x v="9"/>
    <n v="2"/>
    <x v="2"/>
    <x v="57"/>
    <x v="0"/>
    <x v="2"/>
    <x v="2"/>
    <x v="1"/>
    <x v="3"/>
    <x v="1"/>
    <x v="2"/>
    <x v="0"/>
    <x v="2"/>
    <x v="2"/>
    <x v="2"/>
    <x v="3"/>
    <x v="3"/>
    <x v="2"/>
    <x v="1"/>
    <x v="4"/>
    <x v="2"/>
    <x v="0"/>
    <x v="3"/>
    <x v="4"/>
    <x v="0"/>
    <x v="4"/>
    <x v="1"/>
    <x v="1"/>
    <x v="0"/>
    <x v="0"/>
    <x v="4"/>
    <x v="4"/>
    <x v="1"/>
    <x v="0"/>
    <x v="0"/>
    <x v="1"/>
    <x v="1"/>
    <x v="1"/>
    <x v="2"/>
    <x v="2"/>
    <x v="1"/>
    <x v="2"/>
    <x v="1"/>
    <x v="0"/>
    <x v="1"/>
    <x v="0"/>
    <x v="0"/>
    <x v="0"/>
    <x v="5"/>
    <x v="38"/>
    <x v="14"/>
    <x v="7"/>
    <x v="12"/>
    <x v="2"/>
    <x v="4"/>
    <x v="6"/>
    <x v="6"/>
    <x v="12"/>
    <x v="6"/>
  </r>
  <r>
    <x v="0"/>
    <x v="1"/>
    <x v="9"/>
    <n v="2"/>
    <x v="2"/>
    <x v="57"/>
    <x v="2"/>
    <x v="2"/>
    <x v="3"/>
    <x v="1"/>
    <x v="3"/>
    <x v="1"/>
    <x v="2"/>
    <x v="4"/>
    <x v="2"/>
    <x v="2"/>
    <x v="2"/>
    <x v="3"/>
    <x v="4"/>
    <x v="2"/>
    <x v="0"/>
    <x v="0"/>
    <x v="0"/>
    <x v="4"/>
    <x v="3"/>
    <x v="1"/>
    <x v="0"/>
    <x v="4"/>
    <x v="1"/>
    <x v="1"/>
    <x v="0"/>
    <x v="3"/>
    <x v="3"/>
    <x v="2"/>
    <x v="3"/>
    <x v="0"/>
    <x v="0"/>
    <x v="1"/>
    <x v="1"/>
    <x v="1"/>
    <x v="2"/>
    <x v="1"/>
    <x v="1"/>
    <x v="0"/>
    <x v="0"/>
    <x v="2"/>
    <x v="0"/>
    <x v="0"/>
    <x v="0"/>
    <x v="0"/>
    <x v="4"/>
    <x v="40"/>
    <x v="14"/>
    <x v="8"/>
    <x v="0"/>
    <x v="5"/>
    <x v="7"/>
    <x v="6"/>
    <x v="2"/>
    <x v="10"/>
    <x v="5"/>
  </r>
  <r>
    <x v="0"/>
    <x v="1"/>
    <x v="9"/>
    <n v="2"/>
    <x v="2"/>
    <x v="57"/>
    <x v="1"/>
    <x v="2"/>
    <x v="3"/>
    <x v="2"/>
    <x v="3"/>
    <x v="1"/>
    <x v="4"/>
    <x v="4"/>
    <x v="2"/>
    <x v="2"/>
    <x v="3"/>
    <x v="1"/>
    <x v="1"/>
    <x v="3"/>
    <x v="3"/>
    <x v="1"/>
    <x v="2"/>
    <x v="0"/>
    <x v="0"/>
    <x v="1"/>
    <x v="0"/>
    <x v="0"/>
    <x v="1"/>
    <x v="1"/>
    <x v="0"/>
    <x v="3"/>
    <x v="1"/>
    <x v="5"/>
    <x v="4"/>
    <x v="3"/>
    <x v="0"/>
    <x v="1"/>
    <x v="2"/>
    <x v="2"/>
    <x v="4"/>
    <x v="1"/>
    <x v="1"/>
    <x v="1"/>
    <x v="0"/>
    <x v="1"/>
    <x v="1"/>
    <x v="0"/>
    <x v="0"/>
    <x v="0"/>
    <x v="3"/>
    <x v="4"/>
    <x v="18"/>
    <x v="4"/>
    <x v="6"/>
    <x v="2"/>
    <x v="6"/>
    <x v="0"/>
    <x v="2"/>
    <x v="13"/>
    <x v="7"/>
  </r>
  <r>
    <x v="0"/>
    <x v="1"/>
    <x v="9"/>
    <n v="2"/>
    <x v="2"/>
    <x v="57"/>
    <x v="1"/>
    <x v="0"/>
    <x v="0"/>
    <x v="0"/>
    <x v="0"/>
    <x v="0"/>
    <x v="3"/>
    <x v="4"/>
    <x v="0"/>
    <x v="0"/>
    <x v="0"/>
    <x v="3"/>
    <x v="0"/>
    <x v="0"/>
    <x v="0"/>
    <x v="2"/>
    <x v="2"/>
    <x v="0"/>
    <x v="0"/>
    <x v="0"/>
    <x v="1"/>
    <x v="0"/>
    <x v="1"/>
    <x v="1"/>
    <x v="0"/>
    <x v="3"/>
    <x v="0"/>
    <x v="3"/>
    <x v="0"/>
    <x v="0"/>
    <x v="3"/>
    <x v="1"/>
    <x v="1"/>
    <x v="1"/>
    <x v="2"/>
    <x v="1"/>
    <x v="1"/>
    <x v="0"/>
    <x v="0"/>
    <x v="0"/>
    <x v="1"/>
    <x v="0"/>
    <x v="0"/>
    <x v="0"/>
    <x v="0"/>
    <x v="18"/>
    <x v="19"/>
    <x v="0"/>
    <x v="11"/>
    <x v="2"/>
    <x v="0"/>
    <x v="1"/>
    <x v="2"/>
    <x v="8"/>
    <x v="0"/>
  </r>
  <r>
    <x v="0"/>
    <x v="1"/>
    <x v="9"/>
    <n v="2"/>
    <x v="2"/>
    <x v="57"/>
    <x v="1"/>
    <x v="3"/>
    <x v="2"/>
    <x v="3"/>
    <x v="3"/>
    <x v="1"/>
    <x v="4"/>
    <x v="4"/>
    <x v="2"/>
    <x v="2"/>
    <x v="2"/>
    <x v="1"/>
    <x v="0"/>
    <x v="2"/>
    <x v="1"/>
    <x v="0"/>
    <x v="2"/>
    <x v="0"/>
    <x v="0"/>
    <x v="1"/>
    <x v="0"/>
    <x v="1"/>
    <x v="1"/>
    <x v="1"/>
    <x v="2"/>
    <x v="3"/>
    <x v="1"/>
    <x v="5"/>
    <x v="2"/>
    <x v="3"/>
    <x v="1"/>
    <x v="1"/>
    <x v="1"/>
    <x v="2"/>
    <x v="2"/>
    <x v="1"/>
    <x v="1"/>
    <x v="1"/>
    <x v="1"/>
    <x v="0"/>
    <x v="1"/>
    <x v="0"/>
    <x v="0"/>
    <x v="0"/>
    <x v="9"/>
    <x v="4"/>
    <x v="15"/>
    <x v="6"/>
    <x v="3"/>
    <x v="2"/>
    <x v="6"/>
    <x v="5"/>
    <x v="12"/>
    <x v="13"/>
    <x v="3"/>
  </r>
  <r>
    <x v="0"/>
    <x v="1"/>
    <x v="9"/>
    <n v="2"/>
    <x v="2"/>
    <x v="57"/>
    <x v="1"/>
    <x v="3"/>
    <x v="3"/>
    <x v="0"/>
    <x v="0"/>
    <x v="2"/>
    <x v="2"/>
    <x v="2"/>
    <x v="0"/>
    <x v="0"/>
    <x v="2"/>
    <x v="3"/>
    <x v="3"/>
    <x v="0"/>
    <x v="0"/>
    <x v="0"/>
    <x v="2"/>
    <x v="0"/>
    <x v="0"/>
    <x v="3"/>
    <x v="0"/>
    <x v="1"/>
    <x v="1"/>
    <x v="1"/>
    <x v="2"/>
    <x v="0"/>
    <x v="0"/>
    <x v="3"/>
    <x v="1"/>
    <x v="0"/>
    <x v="0"/>
    <x v="1"/>
    <x v="1"/>
    <x v="3"/>
    <x v="3"/>
    <x v="1"/>
    <x v="1"/>
    <x v="1"/>
    <x v="1"/>
    <x v="1"/>
    <x v="1"/>
    <x v="0"/>
    <x v="0"/>
    <x v="0"/>
    <x v="6"/>
    <x v="41"/>
    <x v="2"/>
    <x v="6"/>
    <x v="0"/>
    <x v="2"/>
    <x v="3"/>
    <x v="5"/>
    <x v="2"/>
    <x v="8"/>
    <x v="6"/>
  </r>
  <r>
    <x v="0"/>
    <x v="1"/>
    <x v="9"/>
    <n v="2"/>
    <x v="2"/>
    <x v="57"/>
    <x v="1"/>
    <x v="3"/>
    <x v="3"/>
    <x v="3"/>
    <x v="2"/>
    <x v="0"/>
    <x v="2"/>
    <x v="2"/>
    <x v="0"/>
    <x v="2"/>
    <x v="3"/>
    <x v="2"/>
    <x v="4"/>
    <x v="2"/>
    <x v="0"/>
    <x v="0"/>
    <x v="2"/>
    <x v="4"/>
    <x v="1"/>
    <x v="3"/>
    <x v="0"/>
    <x v="4"/>
    <x v="0"/>
    <x v="1"/>
    <x v="2"/>
    <x v="0"/>
    <x v="3"/>
    <x v="1"/>
    <x v="3"/>
    <x v="0"/>
    <x v="0"/>
    <x v="1"/>
    <x v="2"/>
    <x v="3"/>
    <x v="1"/>
    <x v="2"/>
    <x v="1"/>
    <x v="1"/>
    <x v="1"/>
    <x v="1"/>
    <x v="2"/>
    <x v="0"/>
    <x v="0"/>
    <x v="0"/>
    <x v="3"/>
    <x v="41"/>
    <x v="39"/>
    <x v="8"/>
    <x v="0"/>
    <x v="0"/>
    <x v="6"/>
    <x v="6"/>
    <x v="7"/>
    <x v="9"/>
    <x v="5"/>
  </r>
  <r>
    <x v="0"/>
    <x v="1"/>
    <x v="9"/>
    <n v="2"/>
    <x v="2"/>
    <x v="57"/>
    <x v="1"/>
    <x v="2"/>
    <x v="3"/>
    <x v="1"/>
    <x v="2"/>
    <x v="1"/>
    <x v="4"/>
    <x v="0"/>
    <x v="0"/>
    <x v="2"/>
    <x v="3"/>
    <x v="1"/>
    <x v="1"/>
    <x v="0"/>
    <x v="1"/>
    <x v="0"/>
    <x v="2"/>
    <x v="0"/>
    <x v="1"/>
    <x v="1"/>
    <x v="0"/>
    <x v="1"/>
    <x v="0"/>
    <x v="1"/>
    <x v="0"/>
    <x v="0"/>
    <x v="0"/>
    <x v="3"/>
    <x v="4"/>
    <x v="0"/>
    <x v="1"/>
    <x v="1"/>
    <x v="2"/>
    <x v="2"/>
    <x v="4"/>
    <x v="1"/>
    <x v="1"/>
    <x v="1"/>
    <x v="0"/>
    <x v="1"/>
    <x v="1"/>
    <x v="0"/>
    <x v="0"/>
    <x v="0"/>
    <x v="4"/>
    <x v="10"/>
    <x v="3"/>
    <x v="3"/>
    <x v="3"/>
    <x v="2"/>
    <x v="1"/>
    <x v="5"/>
    <x v="17"/>
    <x v="8"/>
    <x v="1"/>
  </r>
  <r>
    <x v="0"/>
    <x v="1"/>
    <x v="9"/>
    <n v="2"/>
    <x v="2"/>
    <x v="57"/>
    <x v="1"/>
    <x v="2"/>
    <x v="3"/>
    <x v="3"/>
    <x v="2"/>
    <x v="1"/>
    <x v="4"/>
    <x v="4"/>
    <x v="2"/>
    <x v="2"/>
    <x v="2"/>
    <x v="1"/>
    <x v="3"/>
    <x v="3"/>
    <x v="1"/>
    <x v="2"/>
    <x v="2"/>
    <x v="0"/>
    <x v="0"/>
    <x v="1"/>
    <x v="0"/>
    <x v="0"/>
    <x v="0"/>
    <x v="2"/>
    <x v="2"/>
    <x v="3"/>
    <x v="1"/>
    <x v="1"/>
    <x v="1"/>
    <x v="3"/>
    <x v="0"/>
    <x v="1"/>
    <x v="2"/>
    <x v="1"/>
    <x v="2"/>
    <x v="1"/>
    <x v="1"/>
    <x v="1"/>
    <x v="1"/>
    <x v="2"/>
    <x v="3"/>
    <x v="0"/>
    <x v="0"/>
    <x v="0"/>
    <x v="8"/>
    <x v="3"/>
    <x v="15"/>
    <x v="2"/>
    <x v="2"/>
    <x v="2"/>
    <x v="6"/>
    <x v="0"/>
    <x v="10"/>
    <x v="1"/>
    <x v="3"/>
  </r>
  <r>
    <x v="0"/>
    <x v="1"/>
    <x v="9"/>
    <n v="2"/>
    <x v="2"/>
    <x v="57"/>
    <x v="1"/>
    <x v="3"/>
    <x v="2"/>
    <x v="3"/>
    <x v="2"/>
    <x v="2"/>
    <x v="3"/>
    <x v="4"/>
    <x v="2"/>
    <x v="2"/>
    <x v="2"/>
    <x v="2"/>
    <x v="3"/>
    <x v="2"/>
    <x v="1"/>
    <x v="2"/>
    <x v="2"/>
    <x v="0"/>
    <x v="1"/>
    <x v="1"/>
    <x v="0"/>
    <x v="4"/>
    <x v="1"/>
    <x v="1"/>
    <x v="0"/>
    <x v="3"/>
    <x v="3"/>
    <x v="1"/>
    <x v="3"/>
    <x v="3"/>
    <x v="0"/>
    <x v="1"/>
    <x v="2"/>
    <x v="1"/>
    <x v="3"/>
    <x v="2"/>
    <x v="1"/>
    <x v="1"/>
    <x v="0"/>
    <x v="1"/>
    <x v="0"/>
    <x v="0"/>
    <x v="0"/>
    <x v="0"/>
    <x v="9"/>
    <x v="17"/>
    <x v="13"/>
    <x v="7"/>
    <x v="2"/>
    <x v="2"/>
    <x v="1"/>
    <x v="6"/>
    <x v="2"/>
    <x v="9"/>
    <x v="1"/>
  </r>
  <r>
    <x v="0"/>
    <x v="1"/>
    <x v="9"/>
    <n v="2"/>
    <x v="2"/>
    <x v="57"/>
    <x v="1"/>
    <x v="3"/>
    <x v="3"/>
    <x v="3"/>
    <x v="1"/>
    <x v="1"/>
    <x v="4"/>
    <x v="4"/>
    <x v="3"/>
    <x v="2"/>
    <x v="4"/>
    <x v="4"/>
    <x v="3"/>
    <x v="3"/>
    <x v="1"/>
    <x v="2"/>
    <x v="2"/>
    <x v="0"/>
    <x v="1"/>
    <x v="3"/>
    <x v="1"/>
    <x v="4"/>
    <x v="1"/>
    <x v="1"/>
    <x v="2"/>
    <x v="3"/>
    <x v="3"/>
    <x v="1"/>
    <x v="3"/>
    <x v="3"/>
    <x v="0"/>
    <x v="1"/>
    <x v="2"/>
    <x v="3"/>
    <x v="3"/>
    <x v="2"/>
    <x v="1"/>
    <x v="1"/>
    <x v="1"/>
    <x v="1"/>
    <x v="2"/>
    <x v="0"/>
    <x v="0"/>
    <x v="0"/>
    <x v="3"/>
    <x v="28"/>
    <x v="29"/>
    <x v="2"/>
    <x v="2"/>
    <x v="2"/>
    <x v="6"/>
    <x v="0"/>
    <x v="12"/>
    <x v="9"/>
    <x v="1"/>
  </r>
  <r>
    <x v="0"/>
    <x v="1"/>
    <x v="9"/>
    <n v="2"/>
    <x v="2"/>
    <x v="48"/>
    <x v="0"/>
    <x v="2"/>
    <x v="2"/>
    <x v="4"/>
    <x v="2"/>
    <x v="1"/>
    <x v="4"/>
    <x v="2"/>
    <x v="3"/>
    <x v="3"/>
    <x v="2"/>
    <x v="1"/>
    <x v="1"/>
    <x v="3"/>
    <x v="1"/>
    <x v="2"/>
    <x v="2"/>
    <x v="4"/>
    <x v="0"/>
    <x v="3"/>
    <x v="2"/>
    <x v="4"/>
    <x v="1"/>
    <x v="1"/>
    <x v="2"/>
    <x v="2"/>
    <x v="3"/>
    <x v="5"/>
    <x v="1"/>
    <x v="3"/>
    <x v="0"/>
    <x v="1"/>
    <x v="4"/>
    <x v="3"/>
    <x v="1"/>
    <x v="1"/>
    <x v="1"/>
    <x v="3"/>
    <x v="1"/>
    <x v="0"/>
    <x v="4"/>
    <x v="0"/>
    <x v="0"/>
    <x v="0"/>
    <x v="18"/>
    <x v="11"/>
    <x v="27"/>
    <x v="4"/>
    <x v="2"/>
    <x v="0"/>
    <x v="3"/>
    <x v="5"/>
    <x v="13"/>
    <x v="14"/>
    <x v="3"/>
  </r>
  <r>
    <x v="0"/>
    <x v="1"/>
    <x v="6"/>
    <n v="2"/>
    <x v="21"/>
    <x v="49"/>
    <x v="0"/>
    <x v="0"/>
    <x v="0"/>
    <x v="0"/>
    <x v="3"/>
    <x v="0"/>
    <x v="0"/>
    <x v="0"/>
    <x v="2"/>
    <x v="0"/>
    <x v="0"/>
    <x v="3"/>
    <x v="0"/>
    <x v="0"/>
    <x v="0"/>
    <x v="0"/>
    <x v="0"/>
    <x v="4"/>
    <x v="4"/>
    <x v="0"/>
    <x v="1"/>
    <x v="1"/>
    <x v="0"/>
    <x v="1"/>
    <x v="2"/>
    <x v="2"/>
    <x v="0"/>
    <x v="0"/>
    <x v="0"/>
    <x v="0"/>
    <x v="3"/>
    <x v="1"/>
    <x v="1"/>
    <x v="4"/>
    <x v="2"/>
    <x v="2"/>
    <x v="1"/>
    <x v="0"/>
    <x v="0"/>
    <x v="0"/>
    <x v="0"/>
    <x v="0"/>
    <x v="0"/>
    <x v="0"/>
    <x v="0"/>
    <x v="47"/>
    <x v="6"/>
    <x v="0"/>
    <x v="0"/>
    <x v="5"/>
    <x v="8"/>
    <x v="6"/>
    <x v="35"/>
    <x v="0"/>
    <x v="0"/>
  </r>
  <r>
    <x v="0"/>
    <x v="1"/>
    <x v="9"/>
    <n v="2"/>
    <x v="2"/>
    <x v="57"/>
    <x v="1"/>
    <x v="3"/>
    <x v="3"/>
    <x v="0"/>
    <x v="2"/>
    <x v="2"/>
    <x v="3"/>
    <x v="4"/>
    <x v="2"/>
    <x v="2"/>
    <x v="2"/>
    <x v="3"/>
    <x v="1"/>
    <x v="3"/>
    <x v="0"/>
    <x v="2"/>
    <x v="2"/>
    <x v="0"/>
    <x v="4"/>
    <x v="0"/>
    <x v="0"/>
    <x v="4"/>
    <x v="1"/>
    <x v="1"/>
    <x v="2"/>
    <x v="3"/>
    <x v="3"/>
    <x v="0"/>
    <x v="1"/>
    <x v="3"/>
    <x v="0"/>
    <x v="1"/>
    <x v="1"/>
    <x v="1"/>
    <x v="2"/>
    <x v="2"/>
    <x v="1"/>
    <x v="1"/>
    <x v="1"/>
    <x v="0"/>
    <x v="1"/>
    <x v="0"/>
    <x v="0"/>
    <x v="0"/>
    <x v="6"/>
    <x v="17"/>
    <x v="14"/>
    <x v="4"/>
    <x v="11"/>
    <x v="2"/>
    <x v="8"/>
    <x v="6"/>
    <x v="12"/>
    <x v="5"/>
    <x v="3"/>
  </r>
  <r>
    <x v="0"/>
    <x v="1"/>
    <x v="6"/>
    <n v="2"/>
    <x v="12"/>
    <x v="19"/>
    <x v="0"/>
    <x v="3"/>
    <x v="3"/>
    <x v="4"/>
    <x v="2"/>
    <x v="0"/>
    <x v="3"/>
    <x v="4"/>
    <x v="2"/>
    <x v="2"/>
    <x v="3"/>
    <x v="2"/>
    <x v="1"/>
    <x v="3"/>
    <x v="0"/>
    <x v="0"/>
    <x v="3"/>
    <x v="3"/>
    <x v="0"/>
    <x v="3"/>
    <x v="0"/>
    <x v="4"/>
    <x v="1"/>
    <x v="1"/>
    <x v="0"/>
    <x v="0"/>
    <x v="3"/>
    <x v="2"/>
    <x v="2"/>
    <x v="2"/>
    <x v="0"/>
    <x v="1"/>
    <x v="0"/>
    <x v="1"/>
    <x v="0"/>
    <x v="0"/>
    <x v="1"/>
    <x v="0"/>
    <x v="1"/>
    <x v="0"/>
    <x v="2"/>
    <x v="0"/>
    <x v="0"/>
    <x v="0"/>
    <x v="18"/>
    <x v="22"/>
    <x v="5"/>
    <x v="4"/>
    <x v="0"/>
    <x v="4"/>
    <x v="3"/>
    <x v="6"/>
    <x v="6"/>
    <x v="10"/>
    <x v="2"/>
  </r>
  <r>
    <x v="0"/>
    <x v="1"/>
    <x v="5"/>
    <n v="2"/>
    <x v="10"/>
    <x v="52"/>
    <x v="0"/>
    <x v="0"/>
    <x v="0"/>
    <x v="4"/>
    <x v="0"/>
    <x v="1"/>
    <x v="2"/>
    <x v="0"/>
    <x v="3"/>
    <x v="2"/>
    <x v="2"/>
    <x v="0"/>
    <x v="1"/>
    <x v="1"/>
    <x v="2"/>
    <x v="3"/>
    <x v="3"/>
    <x v="3"/>
    <x v="2"/>
    <x v="2"/>
    <x v="0"/>
    <x v="1"/>
    <x v="1"/>
    <x v="1"/>
    <x v="0"/>
    <x v="0"/>
    <x v="2"/>
    <x v="0"/>
    <x v="2"/>
    <x v="2"/>
    <x v="3"/>
    <x v="1"/>
    <x v="0"/>
    <x v="2"/>
    <x v="0"/>
    <x v="4"/>
    <x v="1"/>
    <x v="1"/>
    <x v="1"/>
    <x v="0"/>
    <x v="4"/>
    <x v="0"/>
    <x v="0"/>
    <x v="0"/>
    <x v="0"/>
    <x v="30"/>
    <x v="13"/>
    <x v="1"/>
    <x v="5"/>
    <x v="4"/>
    <x v="2"/>
    <x v="5"/>
    <x v="6"/>
    <x v="0"/>
    <x v="2"/>
  </r>
  <r>
    <x v="0"/>
    <x v="1"/>
    <x v="5"/>
    <n v="2"/>
    <x v="16"/>
    <x v="52"/>
    <x v="0"/>
    <x v="3"/>
    <x v="2"/>
    <x v="1"/>
    <x v="3"/>
    <x v="1"/>
    <x v="2"/>
    <x v="4"/>
    <x v="3"/>
    <x v="5"/>
    <x v="0"/>
    <x v="2"/>
    <x v="1"/>
    <x v="3"/>
    <x v="3"/>
    <x v="1"/>
    <x v="2"/>
    <x v="0"/>
    <x v="4"/>
    <x v="3"/>
    <x v="0"/>
    <x v="1"/>
    <x v="0"/>
    <x v="2"/>
    <x v="1"/>
    <x v="3"/>
    <x v="4"/>
    <x v="5"/>
    <x v="3"/>
    <x v="1"/>
    <x v="3"/>
    <x v="1"/>
    <x v="1"/>
    <x v="2"/>
    <x v="3"/>
    <x v="2"/>
    <x v="1"/>
    <x v="1"/>
    <x v="1"/>
    <x v="2"/>
    <x v="2"/>
    <x v="0"/>
    <x v="0"/>
    <x v="0"/>
    <x v="14"/>
    <x v="40"/>
    <x v="16"/>
    <x v="4"/>
    <x v="6"/>
    <x v="2"/>
    <x v="0"/>
    <x v="5"/>
    <x v="15"/>
    <x v="15"/>
    <x v="4"/>
  </r>
  <r>
    <x v="0"/>
    <x v="1"/>
    <x v="5"/>
    <n v="2"/>
    <x v="16"/>
    <x v="52"/>
    <x v="1"/>
    <x v="2"/>
    <x v="0"/>
    <x v="3"/>
    <x v="2"/>
    <x v="4"/>
    <x v="2"/>
    <x v="2"/>
    <x v="0"/>
    <x v="0"/>
    <x v="0"/>
    <x v="2"/>
    <x v="2"/>
    <x v="1"/>
    <x v="0"/>
    <x v="0"/>
    <x v="0"/>
    <x v="4"/>
    <x v="4"/>
    <x v="0"/>
    <x v="2"/>
    <x v="1"/>
    <x v="1"/>
    <x v="1"/>
    <x v="0"/>
    <x v="3"/>
    <x v="2"/>
    <x v="1"/>
    <x v="3"/>
    <x v="2"/>
    <x v="0"/>
    <x v="1"/>
    <x v="0"/>
    <x v="0"/>
    <x v="0"/>
    <x v="0"/>
    <x v="1"/>
    <x v="1"/>
    <x v="1"/>
    <x v="0"/>
    <x v="2"/>
    <x v="0"/>
    <x v="0"/>
    <x v="0"/>
    <x v="7"/>
    <x v="76"/>
    <x v="20"/>
    <x v="9"/>
    <x v="0"/>
    <x v="5"/>
    <x v="8"/>
    <x v="2"/>
    <x v="2"/>
    <x v="20"/>
    <x v="4"/>
  </r>
  <r>
    <x v="0"/>
    <x v="1"/>
    <x v="5"/>
    <n v="2"/>
    <x v="16"/>
    <x v="52"/>
    <x v="0"/>
    <x v="2"/>
    <x v="3"/>
    <x v="2"/>
    <x v="3"/>
    <x v="1"/>
    <x v="4"/>
    <x v="2"/>
    <x v="3"/>
    <x v="3"/>
    <x v="3"/>
    <x v="2"/>
    <x v="4"/>
    <x v="0"/>
    <x v="0"/>
    <x v="0"/>
    <x v="2"/>
    <x v="4"/>
    <x v="0"/>
    <x v="2"/>
    <x v="2"/>
    <x v="1"/>
    <x v="1"/>
    <x v="1"/>
    <x v="2"/>
    <x v="3"/>
    <x v="0"/>
    <x v="0"/>
    <x v="2"/>
    <x v="2"/>
    <x v="2"/>
    <x v="1"/>
    <x v="3"/>
    <x v="4"/>
    <x v="0"/>
    <x v="0"/>
    <x v="1"/>
    <x v="1"/>
    <x v="1"/>
    <x v="1"/>
    <x v="4"/>
    <x v="0"/>
    <x v="0"/>
    <x v="0"/>
    <x v="3"/>
    <x v="48"/>
    <x v="18"/>
    <x v="2"/>
    <x v="0"/>
    <x v="0"/>
    <x v="3"/>
    <x v="2"/>
    <x v="12"/>
    <x v="0"/>
    <x v="2"/>
  </r>
  <r>
    <x v="0"/>
    <x v="1"/>
    <x v="5"/>
    <n v="2"/>
    <x v="16"/>
    <x v="52"/>
    <x v="0"/>
    <x v="2"/>
    <x v="2"/>
    <x v="3"/>
    <x v="3"/>
    <x v="1"/>
    <x v="3"/>
    <x v="4"/>
    <x v="3"/>
    <x v="2"/>
    <x v="3"/>
    <x v="3"/>
    <x v="3"/>
    <x v="3"/>
    <x v="0"/>
    <x v="0"/>
    <x v="3"/>
    <x v="0"/>
    <x v="2"/>
    <x v="3"/>
    <x v="2"/>
    <x v="4"/>
    <x v="1"/>
    <x v="1"/>
    <x v="0"/>
    <x v="0"/>
    <x v="0"/>
    <x v="2"/>
    <x v="1"/>
    <x v="0"/>
    <x v="3"/>
    <x v="1"/>
    <x v="2"/>
    <x v="3"/>
    <x v="3"/>
    <x v="0"/>
    <x v="1"/>
    <x v="0"/>
    <x v="1"/>
    <x v="1"/>
    <x v="1"/>
    <x v="0"/>
    <x v="0"/>
    <x v="0"/>
    <x v="3"/>
    <x v="38"/>
    <x v="18"/>
    <x v="2"/>
    <x v="0"/>
    <x v="2"/>
    <x v="3"/>
    <x v="5"/>
    <x v="6"/>
    <x v="0"/>
    <x v="6"/>
  </r>
  <r>
    <x v="0"/>
    <x v="1"/>
    <x v="5"/>
    <n v="2"/>
    <x v="16"/>
    <x v="52"/>
    <x v="0"/>
    <x v="0"/>
    <x v="0"/>
    <x v="0"/>
    <x v="0"/>
    <x v="0"/>
    <x v="0"/>
    <x v="0"/>
    <x v="0"/>
    <x v="0"/>
    <x v="0"/>
    <x v="2"/>
    <x v="1"/>
    <x v="3"/>
    <x v="2"/>
    <x v="0"/>
    <x v="0"/>
    <x v="4"/>
    <x v="4"/>
    <x v="0"/>
    <x v="2"/>
    <x v="1"/>
    <x v="1"/>
    <x v="1"/>
    <x v="0"/>
    <x v="0"/>
    <x v="0"/>
    <x v="0"/>
    <x v="0"/>
    <x v="0"/>
    <x v="3"/>
    <x v="1"/>
    <x v="3"/>
    <x v="4"/>
    <x v="1"/>
    <x v="1"/>
    <x v="1"/>
    <x v="0"/>
    <x v="0"/>
    <x v="0"/>
    <x v="0"/>
    <x v="0"/>
    <x v="0"/>
    <x v="0"/>
    <x v="0"/>
    <x v="0"/>
    <x v="20"/>
    <x v="4"/>
    <x v="0"/>
    <x v="5"/>
    <x v="8"/>
    <x v="2"/>
    <x v="6"/>
    <x v="0"/>
    <x v="0"/>
  </r>
  <r>
    <x v="0"/>
    <x v="1"/>
    <x v="9"/>
    <n v="2"/>
    <x v="5"/>
    <x v="36"/>
    <x v="2"/>
    <x v="2"/>
    <x v="2"/>
    <x v="1"/>
    <x v="1"/>
    <x v="1"/>
    <x v="4"/>
    <x v="2"/>
    <x v="2"/>
    <x v="0"/>
    <x v="4"/>
    <x v="3"/>
    <x v="1"/>
    <x v="3"/>
    <x v="1"/>
    <x v="0"/>
    <x v="2"/>
    <x v="4"/>
    <x v="1"/>
    <x v="3"/>
    <x v="0"/>
    <x v="4"/>
    <x v="1"/>
    <x v="1"/>
    <x v="2"/>
    <x v="2"/>
    <x v="0"/>
    <x v="5"/>
    <x v="0"/>
    <x v="0"/>
    <x v="1"/>
    <x v="1"/>
    <x v="1"/>
    <x v="2"/>
    <x v="2"/>
    <x v="2"/>
    <x v="1"/>
    <x v="1"/>
    <x v="0"/>
    <x v="0"/>
    <x v="2"/>
    <x v="0"/>
    <x v="0"/>
    <x v="0"/>
    <x v="5"/>
    <x v="37"/>
    <x v="40"/>
    <x v="4"/>
    <x v="3"/>
    <x v="0"/>
    <x v="6"/>
    <x v="6"/>
    <x v="13"/>
    <x v="17"/>
    <x v="0"/>
  </r>
  <r>
    <x v="0"/>
    <x v="1"/>
    <x v="5"/>
    <n v="2"/>
    <x v="16"/>
    <x v="52"/>
    <x v="0"/>
    <x v="0"/>
    <x v="0"/>
    <x v="1"/>
    <x v="0"/>
    <x v="0"/>
    <x v="0"/>
    <x v="0"/>
    <x v="0"/>
    <x v="0"/>
    <x v="0"/>
    <x v="0"/>
    <x v="0"/>
    <x v="0"/>
    <x v="0"/>
    <x v="0"/>
    <x v="0"/>
    <x v="4"/>
    <x v="4"/>
    <x v="0"/>
    <x v="2"/>
    <x v="1"/>
    <x v="1"/>
    <x v="1"/>
    <x v="0"/>
    <x v="0"/>
    <x v="0"/>
    <x v="0"/>
    <x v="0"/>
    <x v="0"/>
    <x v="3"/>
    <x v="1"/>
    <x v="3"/>
    <x v="4"/>
    <x v="1"/>
    <x v="1"/>
    <x v="1"/>
    <x v="0"/>
    <x v="0"/>
    <x v="0"/>
    <x v="0"/>
    <x v="0"/>
    <x v="0"/>
    <x v="0"/>
    <x v="6"/>
    <x v="0"/>
    <x v="0"/>
    <x v="0"/>
    <x v="0"/>
    <x v="5"/>
    <x v="8"/>
    <x v="2"/>
    <x v="6"/>
    <x v="0"/>
    <x v="0"/>
  </r>
  <r>
    <x v="0"/>
    <x v="1"/>
    <x v="9"/>
    <n v="2"/>
    <x v="24"/>
    <x v="28"/>
    <x v="1"/>
    <x v="2"/>
    <x v="0"/>
    <x v="4"/>
    <x v="0"/>
    <x v="2"/>
    <x v="3"/>
    <x v="0"/>
    <x v="2"/>
    <x v="2"/>
    <x v="0"/>
    <x v="2"/>
    <x v="3"/>
    <x v="3"/>
    <x v="0"/>
    <x v="0"/>
    <x v="2"/>
    <x v="0"/>
    <x v="0"/>
    <x v="3"/>
    <x v="0"/>
    <x v="1"/>
    <x v="1"/>
    <x v="1"/>
    <x v="0"/>
    <x v="0"/>
    <x v="0"/>
    <x v="4"/>
    <x v="0"/>
    <x v="0"/>
    <x v="3"/>
    <x v="1"/>
    <x v="3"/>
    <x v="1"/>
    <x v="1"/>
    <x v="1"/>
    <x v="1"/>
    <x v="1"/>
    <x v="0"/>
    <x v="0"/>
    <x v="0"/>
    <x v="0"/>
    <x v="0"/>
    <x v="0"/>
    <x v="20"/>
    <x v="21"/>
    <x v="6"/>
    <x v="2"/>
    <x v="0"/>
    <x v="2"/>
    <x v="3"/>
    <x v="5"/>
    <x v="6"/>
    <x v="20"/>
    <x v="0"/>
  </r>
  <r>
    <x v="0"/>
    <x v="1"/>
    <x v="5"/>
    <n v="2"/>
    <x v="16"/>
    <x v="37"/>
    <x v="1"/>
    <x v="3"/>
    <x v="2"/>
    <x v="2"/>
    <x v="2"/>
    <x v="0"/>
    <x v="3"/>
    <x v="4"/>
    <x v="2"/>
    <x v="2"/>
    <x v="2"/>
    <x v="2"/>
    <x v="3"/>
    <x v="2"/>
    <x v="1"/>
    <x v="3"/>
    <x v="2"/>
    <x v="1"/>
    <x v="0"/>
    <x v="3"/>
    <x v="1"/>
    <x v="4"/>
    <x v="0"/>
    <x v="2"/>
    <x v="2"/>
    <x v="2"/>
    <x v="1"/>
    <x v="1"/>
    <x v="1"/>
    <x v="2"/>
    <x v="0"/>
    <x v="1"/>
    <x v="1"/>
    <x v="1"/>
    <x v="3"/>
    <x v="1"/>
    <x v="1"/>
    <x v="3"/>
    <x v="1"/>
    <x v="1"/>
    <x v="2"/>
    <x v="0"/>
    <x v="0"/>
    <x v="0"/>
    <x v="12"/>
    <x v="22"/>
    <x v="13"/>
    <x v="7"/>
    <x v="21"/>
    <x v="6"/>
    <x v="3"/>
    <x v="0"/>
    <x v="15"/>
    <x v="1"/>
    <x v="3"/>
  </r>
  <r>
    <x v="0"/>
    <x v="1"/>
    <x v="9"/>
    <n v="2"/>
    <x v="4"/>
    <x v="42"/>
    <x v="1"/>
    <x v="2"/>
    <x v="3"/>
    <x v="2"/>
    <x v="1"/>
    <x v="1"/>
    <x v="3"/>
    <x v="4"/>
    <x v="1"/>
    <x v="2"/>
    <x v="2"/>
    <x v="3"/>
    <x v="4"/>
    <x v="1"/>
    <x v="1"/>
    <x v="2"/>
    <x v="2"/>
    <x v="0"/>
    <x v="0"/>
    <x v="3"/>
    <x v="1"/>
    <x v="2"/>
    <x v="0"/>
    <x v="2"/>
    <x v="2"/>
    <x v="3"/>
    <x v="3"/>
    <x v="1"/>
    <x v="1"/>
    <x v="3"/>
    <x v="0"/>
    <x v="1"/>
    <x v="2"/>
    <x v="2"/>
    <x v="2"/>
    <x v="4"/>
    <x v="1"/>
    <x v="1"/>
    <x v="1"/>
    <x v="1"/>
    <x v="2"/>
    <x v="0"/>
    <x v="0"/>
    <x v="0"/>
    <x v="3"/>
    <x v="60"/>
    <x v="7"/>
    <x v="9"/>
    <x v="2"/>
    <x v="2"/>
    <x v="3"/>
    <x v="3"/>
    <x v="10"/>
    <x v="9"/>
    <x v="3"/>
  </r>
  <r>
    <x v="0"/>
    <x v="1"/>
    <x v="9"/>
    <n v="2"/>
    <x v="4"/>
    <x v="42"/>
    <x v="1"/>
    <x v="4"/>
    <x v="1"/>
    <x v="1"/>
    <x v="1"/>
    <x v="3"/>
    <x v="4"/>
    <x v="4"/>
    <x v="1"/>
    <x v="3"/>
    <x v="3"/>
    <x v="1"/>
    <x v="3"/>
    <x v="1"/>
    <x v="1"/>
    <x v="3"/>
    <x v="2"/>
    <x v="0"/>
    <x v="3"/>
    <x v="2"/>
    <x v="1"/>
    <x v="1"/>
    <x v="1"/>
    <x v="1"/>
    <x v="2"/>
    <x v="3"/>
    <x v="2"/>
    <x v="3"/>
    <x v="3"/>
    <x v="3"/>
    <x v="2"/>
    <x v="1"/>
    <x v="4"/>
    <x v="3"/>
    <x v="4"/>
    <x v="0"/>
    <x v="1"/>
    <x v="1"/>
    <x v="1"/>
    <x v="0"/>
    <x v="1"/>
    <x v="0"/>
    <x v="0"/>
    <x v="0"/>
    <x v="1"/>
    <x v="9"/>
    <x v="24"/>
    <x v="8"/>
    <x v="21"/>
    <x v="2"/>
    <x v="4"/>
    <x v="6"/>
    <x v="12"/>
    <x v="7"/>
    <x v="1"/>
  </r>
  <r>
    <x v="0"/>
    <x v="1"/>
    <x v="9"/>
    <n v="2"/>
    <x v="4"/>
    <x v="42"/>
    <x v="1"/>
    <x v="2"/>
    <x v="3"/>
    <x v="1"/>
    <x v="1"/>
    <x v="1"/>
    <x v="4"/>
    <x v="1"/>
    <x v="3"/>
    <x v="3"/>
    <x v="1"/>
    <x v="1"/>
    <x v="2"/>
    <x v="1"/>
    <x v="4"/>
    <x v="4"/>
    <x v="3"/>
    <x v="0"/>
    <x v="3"/>
    <x v="1"/>
    <x v="0"/>
    <x v="4"/>
    <x v="1"/>
    <x v="1"/>
    <x v="2"/>
    <x v="3"/>
    <x v="2"/>
    <x v="4"/>
    <x v="3"/>
    <x v="2"/>
    <x v="1"/>
    <x v="1"/>
    <x v="2"/>
    <x v="2"/>
    <x v="0"/>
    <x v="0"/>
    <x v="1"/>
    <x v="1"/>
    <x v="1"/>
    <x v="0"/>
    <x v="2"/>
    <x v="0"/>
    <x v="0"/>
    <x v="0"/>
    <x v="4"/>
    <x v="66"/>
    <x v="23"/>
    <x v="9"/>
    <x v="19"/>
    <x v="2"/>
    <x v="7"/>
    <x v="6"/>
    <x v="12"/>
    <x v="12"/>
    <x v="4"/>
  </r>
  <r>
    <x v="0"/>
    <x v="1"/>
    <x v="4"/>
    <n v="2"/>
    <x v="2"/>
    <x v="29"/>
    <x v="0"/>
    <x v="3"/>
    <x v="3"/>
    <x v="2"/>
    <x v="2"/>
    <x v="2"/>
    <x v="2"/>
    <x v="4"/>
    <x v="2"/>
    <x v="2"/>
    <x v="2"/>
    <x v="2"/>
    <x v="1"/>
    <x v="0"/>
    <x v="1"/>
    <x v="4"/>
    <x v="0"/>
    <x v="0"/>
    <x v="0"/>
    <x v="3"/>
    <x v="0"/>
    <x v="1"/>
    <x v="1"/>
    <x v="1"/>
    <x v="0"/>
    <x v="3"/>
    <x v="0"/>
    <x v="3"/>
    <x v="1"/>
    <x v="3"/>
    <x v="0"/>
    <x v="1"/>
    <x v="2"/>
    <x v="1"/>
    <x v="3"/>
    <x v="4"/>
    <x v="1"/>
    <x v="1"/>
    <x v="1"/>
    <x v="1"/>
    <x v="1"/>
    <x v="0"/>
    <x v="0"/>
    <x v="0"/>
    <x v="9"/>
    <x v="13"/>
    <x v="13"/>
    <x v="3"/>
    <x v="12"/>
    <x v="0"/>
    <x v="3"/>
    <x v="5"/>
    <x v="2"/>
    <x v="8"/>
    <x v="3"/>
  </r>
  <r>
    <x v="0"/>
    <x v="1"/>
    <x v="4"/>
    <n v="2"/>
    <x v="8"/>
    <x v="12"/>
    <x v="0"/>
    <x v="3"/>
    <x v="2"/>
    <x v="2"/>
    <x v="2"/>
    <x v="2"/>
    <x v="3"/>
    <x v="4"/>
    <x v="0"/>
    <x v="3"/>
    <x v="0"/>
    <x v="1"/>
    <x v="1"/>
    <x v="3"/>
    <x v="3"/>
    <x v="2"/>
    <x v="2"/>
    <x v="4"/>
    <x v="0"/>
    <x v="1"/>
    <x v="1"/>
    <x v="0"/>
    <x v="3"/>
    <x v="0"/>
    <x v="0"/>
    <x v="2"/>
    <x v="0"/>
    <x v="0"/>
    <x v="0"/>
    <x v="0"/>
    <x v="3"/>
    <x v="1"/>
    <x v="3"/>
    <x v="4"/>
    <x v="1"/>
    <x v="1"/>
    <x v="1"/>
    <x v="0"/>
    <x v="0"/>
    <x v="0"/>
    <x v="0"/>
    <x v="0"/>
    <x v="0"/>
    <x v="0"/>
    <x v="12"/>
    <x v="17"/>
    <x v="17"/>
    <x v="4"/>
    <x v="8"/>
    <x v="0"/>
    <x v="6"/>
    <x v="1"/>
    <x v="1"/>
    <x v="0"/>
    <x v="0"/>
  </r>
  <r>
    <x v="0"/>
    <x v="1"/>
    <x v="4"/>
    <n v="2"/>
    <x v="8"/>
    <x v="12"/>
    <x v="0"/>
    <x v="3"/>
    <x v="3"/>
    <x v="0"/>
    <x v="2"/>
    <x v="0"/>
    <x v="2"/>
    <x v="4"/>
    <x v="0"/>
    <x v="0"/>
    <x v="0"/>
    <x v="0"/>
    <x v="1"/>
    <x v="3"/>
    <x v="0"/>
    <x v="0"/>
    <x v="2"/>
    <x v="0"/>
    <x v="0"/>
    <x v="3"/>
    <x v="0"/>
    <x v="4"/>
    <x v="1"/>
    <x v="1"/>
    <x v="2"/>
    <x v="3"/>
    <x v="0"/>
    <x v="3"/>
    <x v="0"/>
    <x v="0"/>
    <x v="3"/>
    <x v="1"/>
    <x v="1"/>
    <x v="1"/>
    <x v="1"/>
    <x v="1"/>
    <x v="1"/>
    <x v="1"/>
    <x v="0"/>
    <x v="0"/>
    <x v="0"/>
    <x v="0"/>
    <x v="0"/>
    <x v="0"/>
    <x v="6"/>
    <x v="27"/>
    <x v="0"/>
    <x v="4"/>
    <x v="0"/>
    <x v="2"/>
    <x v="3"/>
    <x v="6"/>
    <x v="12"/>
    <x v="8"/>
    <x v="0"/>
  </r>
  <r>
    <x v="0"/>
    <x v="1"/>
    <x v="4"/>
    <n v="2"/>
    <x v="8"/>
    <x v="12"/>
    <x v="0"/>
    <x v="3"/>
    <x v="2"/>
    <x v="3"/>
    <x v="0"/>
    <x v="2"/>
    <x v="2"/>
    <x v="0"/>
    <x v="2"/>
    <x v="2"/>
    <x v="2"/>
    <x v="2"/>
    <x v="0"/>
    <x v="3"/>
    <x v="0"/>
    <x v="0"/>
    <x v="0"/>
    <x v="4"/>
    <x v="0"/>
    <x v="1"/>
    <x v="2"/>
    <x v="4"/>
    <x v="1"/>
    <x v="1"/>
    <x v="0"/>
    <x v="0"/>
    <x v="3"/>
    <x v="5"/>
    <x v="1"/>
    <x v="3"/>
    <x v="3"/>
    <x v="1"/>
    <x v="1"/>
    <x v="4"/>
    <x v="1"/>
    <x v="2"/>
    <x v="1"/>
    <x v="0"/>
    <x v="0"/>
    <x v="1"/>
    <x v="0"/>
    <x v="0"/>
    <x v="0"/>
    <x v="0"/>
    <x v="9"/>
    <x v="22"/>
    <x v="13"/>
    <x v="3"/>
    <x v="0"/>
    <x v="5"/>
    <x v="6"/>
    <x v="5"/>
    <x v="6"/>
    <x v="14"/>
    <x v="3"/>
  </r>
  <r>
    <x v="0"/>
    <x v="1"/>
    <x v="4"/>
    <n v="2"/>
    <x v="8"/>
    <x v="12"/>
    <x v="0"/>
    <x v="2"/>
    <x v="2"/>
    <x v="3"/>
    <x v="2"/>
    <x v="2"/>
    <x v="2"/>
    <x v="0"/>
    <x v="2"/>
    <x v="2"/>
    <x v="2"/>
    <x v="3"/>
    <x v="1"/>
    <x v="2"/>
    <x v="0"/>
    <x v="0"/>
    <x v="2"/>
    <x v="0"/>
    <x v="0"/>
    <x v="3"/>
    <x v="0"/>
    <x v="1"/>
    <x v="1"/>
    <x v="1"/>
    <x v="0"/>
    <x v="3"/>
    <x v="3"/>
    <x v="3"/>
    <x v="0"/>
    <x v="0"/>
    <x v="3"/>
    <x v="1"/>
    <x v="2"/>
    <x v="3"/>
    <x v="1"/>
    <x v="1"/>
    <x v="1"/>
    <x v="0"/>
    <x v="0"/>
    <x v="1"/>
    <x v="1"/>
    <x v="0"/>
    <x v="0"/>
    <x v="0"/>
    <x v="3"/>
    <x v="17"/>
    <x v="14"/>
    <x v="2"/>
    <x v="0"/>
    <x v="2"/>
    <x v="3"/>
    <x v="5"/>
    <x v="2"/>
    <x v="11"/>
    <x v="0"/>
  </r>
  <r>
    <x v="0"/>
    <x v="1"/>
    <x v="4"/>
    <n v="2"/>
    <x v="8"/>
    <x v="12"/>
    <x v="0"/>
    <x v="3"/>
    <x v="0"/>
    <x v="2"/>
    <x v="2"/>
    <x v="2"/>
    <x v="2"/>
    <x v="2"/>
    <x v="2"/>
    <x v="2"/>
    <x v="2"/>
    <x v="2"/>
    <x v="0"/>
    <x v="2"/>
    <x v="1"/>
    <x v="0"/>
    <x v="0"/>
    <x v="0"/>
    <x v="0"/>
    <x v="3"/>
    <x v="0"/>
    <x v="4"/>
    <x v="1"/>
    <x v="1"/>
    <x v="0"/>
    <x v="0"/>
    <x v="0"/>
    <x v="3"/>
    <x v="0"/>
    <x v="3"/>
    <x v="3"/>
    <x v="1"/>
    <x v="1"/>
    <x v="1"/>
    <x v="2"/>
    <x v="2"/>
    <x v="1"/>
    <x v="0"/>
    <x v="0"/>
    <x v="0"/>
    <x v="0"/>
    <x v="0"/>
    <x v="0"/>
    <x v="0"/>
    <x v="2"/>
    <x v="2"/>
    <x v="13"/>
    <x v="6"/>
    <x v="3"/>
    <x v="0"/>
    <x v="3"/>
    <x v="6"/>
    <x v="6"/>
    <x v="8"/>
    <x v="6"/>
  </r>
  <r>
    <x v="0"/>
    <x v="1"/>
    <x v="4"/>
    <n v="2"/>
    <x v="8"/>
    <x v="12"/>
    <x v="0"/>
    <x v="0"/>
    <x v="0"/>
    <x v="2"/>
    <x v="3"/>
    <x v="2"/>
    <x v="2"/>
    <x v="4"/>
    <x v="0"/>
    <x v="0"/>
    <x v="0"/>
    <x v="0"/>
    <x v="1"/>
    <x v="2"/>
    <x v="1"/>
    <x v="0"/>
    <x v="0"/>
    <x v="0"/>
    <x v="0"/>
    <x v="3"/>
    <x v="2"/>
    <x v="1"/>
    <x v="1"/>
    <x v="1"/>
    <x v="0"/>
    <x v="3"/>
    <x v="2"/>
    <x v="4"/>
    <x v="2"/>
    <x v="0"/>
    <x v="3"/>
    <x v="1"/>
    <x v="1"/>
    <x v="4"/>
    <x v="1"/>
    <x v="1"/>
    <x v="1"/>
    <x v="0"/>
    <x v="0"/>
    <x v="0"/>
    <x v="1"/>
    <x v="0"/>
    <x v="0"/>
    <x v="0"/>
    <x v="11"/>
    <x v="10"/>
    <x v="0"/>
    <x v="2"/>
    <x v="3"/>
    <x v="0"/>
    <x v="3"/>
    <x v="2"/>
    <x v="2"/>
    <x v="12"/>
    <x v="0"/>
  </r>
  <r>
    <x v="0"/>
    <x v="1"/>
    <x v="4"/>
    <n v="2"/>
    <x v="8"/>
    <x v="12"/>
    <x v="0"/>
    <x v="0"/>
    <x v="0"/>
    <x v="0"/>
    <x v="2"/>
    <x v="2"/>
    <x v="3"/>
    <x v="0"/>
    <x v="0"/>
    <x v="0"/>
    <x v="0"/>
    <x v="2"/>
    <x v="1"/>
    <x v="0"/>
    <x v="1"/>
    <x v="0"/>
    <x v="0"/>
    <x v="4"/>
    <x v="4"/>
    <x v="0"/>
    <x v="2"/>
    <x v="1"/>
    <x v="1"/>
    <x v="1"/>
    <x v="0"/>
    <x v="0"/>
    <x v="0"/>
    <x v="0"/>
    <x v="0"/>
    <x v="0"/>
    <x v="3"/>
    <x v="1"/>
    <x v="2"/>
    <x v="2"/>
    <x v="2"/>
    <x v="2"/>
    <x v="1"/>
    <x v="0"/>
    <x v="0"/>
    <x v="1"/>
    <x v="0"/>
    <x v="0"/>
    <x v="0"/>
    <x v="0"/>
    <x v="0"/>
    <x v="19"/>
    <x v="20"/>
    <x v="3"/>
    <x v="3"/>
    <x v="5"/>
    <x v="8"/>
    <x v="2"/>
    <x v="6"/>
    <x v="0"/>
    <x v="0"/>
  </r>
  <r>
    <x v="0"/>
    <x v="1"/>
    <x v="4"/>
    <n v="2"/>
    <x v="8"/>
    <x v="12"/>
    <x v="0"/>
    <x v="3"/>
    <x v="2"/>
    <x v="2"/>
    <x v="3"/>
    <x v="2"/>
    <x v="2"/>
    <x v="4"/>
    <x v="2"/>
    <x v="2"/>
    <x v="2"/>
    <x v="2"/>
    <x v="1"/>
    <x v="2"/>
    <x v="1"/>
    <x v="2"/>
    <x v="2"/>
    <x v="0"/>
    <x v="1"/>
    <x v="2"/>
    <x v="0"/>
    <x v="4"/>
    <x v="1"/>
    <x v="1"/>
    <x v="0"/>
    <x v="3"/>
    <x v="3"/>
    <x v="1"/>
    <x v="1"/>
    <x v="3"/>
    <x v="0"/>
    <x v="2"/>
    <x v="0"/>
    <x v="0"/>
    <x v="0"/>
    <x v="0"/>
    <x v="1"/>
    <x v="1"/>
    <x v="1"/>
    <x v="1"/>
    <x v="1"/>
    <x v="0"/>
    <x v="0"/>
    <x v="0"/>
    <x v="12"/>
    <x v="10"/>
    <x v="13"/>
    <x v="2"/>
    <x v="2"/>
    <x v="2"/>
    <x v="1"/>
    <x v="6"/>
    <x v="2"/>
    <x v="9"/>
    <x v="3"/>
  </r>
  <r>
    <x v="0"/>
    <x v="1"/>
    <x v="4"/>
    <n v="2"/>
    <x v="8"/>
    <x v="12"/>
    <x v="0"/>
    <x v="3"/>
    <x v="2"/>
    <x v="1"/>
    <x v="3"/>
    <x v="1"/>
    <x v="2"/>
    <x v="4"/>
    <x v="3"/>
    <x v="3"/>
    <x v="3"/>
    <x v="2"/>
    <x v="1"/>
    <x v="3"/>
    <x v="3"/>
    <x v="0"/>
    <x v="2"/>
    <x v="0"/>
    <x v="1"/>
    <x v="1"/>
    <x v="0"/>
    <x v="4"/>
    <x v="1"/>
    <x v="1"/>
    <x v="0"/>
    <x v="0"/>
    <x v="3"/>
    <x v="1"/>
    <x v="3"/>
    <x v="3"/>
    <x v="3"/>
    <x v="1"/>
    <x v="1"/>
    <x v="1"/>
    <x v="1"/>
    <x v="2"/>
    <x v="1"/>
    <x v="1"/>
    <x v="1"/>
    <x v="0"/>
    <x v="1"/>
    <x v="0"/>
    <x v="0"/>
    <x v="0"/>
    <x v="14"/>
    <x v="40"/>
    <x v="18"/>
    <x v="4"/>
    <x v="16"/>
    <x v="2"/>
    <x v="1"/>
    <x v="6"/>
    <x v="6"/>
    <x v="9"/>
    <x v="1"/>
  </r>
  <r>
    <x v="0"/>
    <x v="1"/>
    <x v="4"/>
    <n v="2"/>
    <x v="8"/>
    <x v="12"/>
    <x v="0"/>
    <x v="3"/>
    <x v="2"/>
    <x v="1"/>
    <x v="3"/>
    <x v="1"/>
    <x v="2"/>
    <x v="2"/>
    <x v="2"/>
    <x v="2"/>
    <x v="2"/>
    <x v="2"/>
    <x v="1"/>
    <x v="3"/>
    <x v="0"/>
    <x v="0"/>
    <x v="0"/>
    <x v="4"/>
    <x v="1"/>
    <x v="3"/>
    <x v="1"/>
    <x v="4"/>
    <x v="1"/>
    <x v="1"/>
    <x v="0"/>
    <x v="0"/>
    <x v="2"/>
    <x v="5"/>
    <x v="3"/>
    <x v="3"/>
    <x v="3"/>
    <x v="1"/>
    <x v="2"/>
    <x v="2"/>
    <x v="2"/>
    <x v="2"/>
    <x v="1"/>
    <x v="1"/>
    <x v="0"/>
    <x v="0"/>
    <x v="1"/>
    <x v="0"/>
    <x v="0"/>
    <x v="0"/>
    <x v="14"/>
    <x v="4"/>
    <x v="13"/>
    <x v="4"/>
    <x v="0"/>
    <x v="5"/>
    <x v="6"/>
    <x v="0"/>
    <x v="6"/>
    <x v="18"/>
    <x v="1"/>
  </r>
  <r>
    <x v="0"/>
    <x v="1"/>
    <x v="5"/>
    <n v="2"/>
    <x v="25"/>
    <x v="25"/>
    <x v="1"/>
    <x v="0"/>
    <x v="0"/>
    <x v="2"/>
    <x v="0"/>
    <x v="0"/>
    <x v="0"/>
    <x v="0"/>
    <x v="0"/>
    <x v="0"/>
    <x v="0"/>
    <x v="0"/>
    <x v="0"/>
    <x v="3"/>
    <x v="0"/>
    <x v="0"/>
    <x v="0"/>
    <x v="0"/>
    <x v="4"/>
    <x v="0"/>
    <x v="2"/>
    <x v="1"/>
    <x v="1"/>
    <x v="1"/>
    <x v="0"/>
    <x v="0"/>
    <x v="0"/>
    <x v="0"/>
    <x v="0"/>
    <x v="0"/>
    <x v="3"/>
    <x v="1"/>
    <x v="3"/>
    <x v="4"/>
    <x v="2"/>
    <x v="1"/>
    <x v="1"/>
    <x v="0"/>
    <x v="0"/>
    <x v="0"/>
    <x v="0"/>
    <x v="0"/>
    <x v="0"/>
    <x v="0"/>
    <x v="11"/>
    <x v="0"/>
    <x v="0"/>
    <x v="3"/>
    <x v="0"/>
    <x v="0"/>
    <x v="8"/>
    <x v="2"/>
    <x v="6"/>
    <x v="0"/>
    <x v="0"/>
  </r>
  <r>
    <x v="0"/>
    <x v="1"/>
    <x v="5"/>
    <n v="2"/>
    <x v="25"/>
    <x v="25"/>
    <x v="1"/>
    <x v="3"/>
    <x v="0"/>
    <x v="2"/>
    <x v="2"/>
    <x v="2"/>
    <x v="3"/>
    <x v="2"/>
    <x v="2"/>
    <x v="0"/>
    <x v="2"/>
    <x v="2"/>
    <x v="3"/>
    <x v="3"/>
    <x v="1"/>
    <x v="0"/>
    <x v="2"/>
    <x v="0"/>
    <x v="0"/>
    <x v="3"/>
    <x v="0"/>
    <x v="0"/>
    <x v="1"/>
    <x v="1"/>
    <x v="2"/>
    <x v="1"/>
    <x v="1"/>
    <x v="1"/>
    <x v="3"/>
    <x v="3"/>
    <x v="0"/>
    <x v="1"/>
    <x v="1"/>
    <x v="0"/>
    <x v="2"/>
    <x v="1"/>
    <x v="1"/>
    <x v="0"/>
    <x v="1"/>
    <x v="1"/>
    <x v="2"/>
    <x v="0"/>
    <x v="0"/>
    <x v="0"/>
    <x v="2"/>
    <x v="13"/>
    <x v="2"/>
    <x v="2"/>
    <x v="3"/>
    <x v="2"/>
    <x v="3"/>
    <x v="0"/>
    <x v="20"/>
    <x v="1"/>
    <x v="1"/>
  </r>
  <r>
    <x v="0"/>
    <x v="1"/>
    <x v="5"/>
    <n v="2"/>
    <x v="25"/>
    <x v="25"/>
    <x v="0"/>
    <x v="1"/>
    <x v="3"/>
    <x v="3"/>
    <x v="4"/>
    <x v="4"/>
    <x v="1"/>
    <x v="1"/>
    <x v="3"/>
    <x v="2"/>
    <x v="2"/>
    <x v="2"/>
    <x v="1"/>
    <x v="3"/>
    <x v="4"/>
    <x v="3"/>
    <x v="2"/>
    <x v="0"/>
    <x v="0"/>
    <x v="4"/>
    <x v="2"/>
    <x v="4"/>
    <x v="1"/>
    <x v="1"/>
    <x v="2"/>
    <x v="0"/>
    <x v="2"/>
    <x v="2"/>
    <x v="2"/>
    <x v="3"/>
    <x v="1"/>
    <x v="1"/>
    <x v="1"/>
    <x v="1"/>
    <x v="2"/>
    <x v="2"/>
    <x v="1"/>
    <x v="1"/>
    <x v="0"/>
    <x v="0"/>
    <x v="0"/>
    <x v="0"/>
    <x v="0"/>
    <x v="0"/>
    <x v="8"/>
    <x v="39"/>
    <x v="14"/>
    <x v="4"/>
    <x v="10"/>
    <x v="2"/>
    <x v="9"/>
    <x v="5"/>
    <x v="2"/>
    <x v="4"/>
    <x v="3"/>
  </r>
  <r>
    <x v="0"/>
    <x v="1"/>
    <x v="5"/>
    <n v="2"/>
    <x v="25"/>
    <x v="25"/>
    <x v="1"/>
    <x v="0"/>
    <x v="0"/>
    <x v="0"/>
    <x v="0"/>
    <x v="0"/>
    <x v="0"/>
    <x v="0"/>
    <x v="0"/>
    <x v="0"/>
    <x v="0"/>
    <x v="2"/>
    <x v="0"/>
    <x v="0"/>
    <x v="0"/>
    <x v="0"/>
    <x v="0"/>
    <x v="0"/>
    <x v="4"/>
    <x v="4"/>
    <x v="2"/>
    <x v="4"/>
    <x v="1"/>
    <x v="1"/>
    <x v="0"/>
    <x v="0"/>
    <x v="0"/>
    <x v="1"/>
    <x v="0"/>
    <x v="2"/>
    <x v="0"/>
    <x v="1"/>
    <x v="1"/>
    <x v="4"/>
    <x v="0"/>
    <x v="1"/>
    <x v="1"/>
    <x v="0"/>
    <x v="1"/>
    <x v="0"/>
    <x v="0"/>
    <x v="0"/>
    <x v="0"/>
    <x v="0"/>
    <x v="0"/>
    <x v="0"/>
    <x v="20"/>
    <x v="0"/>
    <x v="0"/>
    <x v="0"/>
    <x v="6"/>
    <x v="5"/>
    <x v="6"/>
    <x v="7"/>
    <x v="0"/>
  </r>
  <r>
    <x v="0"/>
    <x v="1"/>
    <x v="5"/>
    <n v="2"/>
    <x v="25"/>
    <x v="25"/>
    <x v="0"/>
    <x v="0"/>
    <x v="0"/>
    <x v="2"/>
    <x v="2"/>
    <x v="2"/>
    <x v="2"/>
    <x v="4"/>
    <x v="2"/>
    <x v="0"/>
    <x v="0"/>
    <x v="3"/>
    <x v="3"/>
    <x v="2"/>
    <x v="4"/>
    <x v="0"/>
    <x v="0"/>
    <x v="4"/>
    <x v="4"/>
    <x v="0"/>
    <x v="1"/>
    <x v="0"/>
    <x v="1"/>
    <x v="1"/>
    <x v="0"/>
    <x v="0"/>
    <x v="3"/>
    <x v="3"/>
    <x v="0"/>
    <x v="3"/>
    <x v="3"/>
    <x v="1"/>
    <x v="2"/>
    <x v="2"/>
    <x v="3"/>
    <x v="4"/>
    <x v="1"/>
    <x v="0"/>
    <x v="0"/>
    <x v="0"/>
    <x v="1"/>
    <x v="0"/>
    <x v="0"/>
    <x v="0"/>
    <x v="11"/>
    <x v="13"/>
    <x v="6"/>
    <x v="7"/>
    <x v="15"/>
    <x v="5"/>
    <x v="8"/>
    <x v="1"/>
    <x v="6"/>
    <x v="11"/>
    <x v="6"/>
  </r>
  <r>
    <x v="0"/>
    <x v="1"/>
    <x v="5"/>
    <n v="2"/>
    <x v="25"/>
    <x v="25"/>
    <x v="0"/>
    <x v="0"/>
    <x v="2"/>
    <x v="0"/>
    <x v="2"/>
    <x v="2"/>
    <x v="2"/>
    <x v="4"/>
    <x v="2"/>
    <x v="2"/>
    <x v="2"/>
    <x v="2"/>
    <x v="3"/>
    <x v="2"/>
    <x v="3"/>
    <x v="0"/>
    <x v="0"/>
    <x v="0"/>
    <x v="4"/>
    <x v="0"/>
    <x v="1"/>
    <x v="2"/>
    <x v="1"/>
    <x v="1"/>
    <x v="0"/>
    <x v="0"/>
    <x v="3"/>
    <x v="0"/>
    <x v="0"/>
    <x v="1"/>
    <x v="0"/>
    <x v="1"/>
    <x v="2"/>
    <x v="1"/>
    <x v="1"/>
    <x v="1"/>
    <x v="1"/>
    <x v="0"/>
    <x v="1"/>
    <x v="1"/>
    <x v="1"/>
    <x v="0"/>
    <x v="0"/>
    <x v="0"/>
    <x v="11"/>
    <x v="13"/>
    <x v="13"/>
    <x v="7"/>
    <x v="16"/>
    <x v="0"/>
    <x v="8"/>
    <x v="3"/>
    <x v="6"/>
    <x v="5"/>
    <x v="5"/>
  </r>
  <r>
    <x v="0"/>
    <x v="1"/>
    <x v="5"/>
    <n v="2"/>
    <x v="25"/>
    <x v="54"/>
    <x v="1"/>
    <x v="0"/>
    <x v="0"/>
    <x v="0"/>
    <x v="0"/>
    <x v="0"/>
    <x v="0"/>
    <x v="0"/>
    <x v="0"/>
    <x v="0"/>
    <x v="0"/>
    <x v="0"/>
    <x v="0"/>
    <x v="0"/>
    <x v="0"/>
    <x v="0"/>
    <x v="0"/>
    <x v="4"/>
    <x v="4"/>
    <x v="0"/>
    <x v="1"/>
    <x v="1"/>
    <x v="4"/>
    <x v="3"/>
    <x v="0"/>
    <x v="4"/>
    <x v="0"/>
    <x v="0"/>
    <x v="0"/>
    <x v="0"/>
    <x v="3"/>
    <x v="1"/>
    <x v="1"/>
    <x v="1"/>
    <x v="1"/>
    <x v="2"/>
    <x v="1"/>
    <x v="0"/>
    <x v="0"/>
    <x v="0"/>
    <x v="1"/>
    <x v="0"/>
    <x v="0"/>
    <x v="0"/>
    <x v="0"/>
    <x v="0"/>
    <x v="0"/>
    <x v="0"/>
    <x v="0"/>
    <x v="5"/>
    <x v="8"/>
    <x v="6"/>
    <x v="43"/>
    <x v="0"/>
    <x v="0"/>
  </r>
  <r>
    <x v="0"/>
    <x v="1"/>
    <x v="5"/>
    <n v="2"/>
    <x v="25"/>
    <x v="25"/>
    <x v="1"/>
    <x v="0"/>
    <x v="0"/>
    <x v="2"/>
    <x v="0"/>
    <x v="0"/>
    <x v="0"/>
    <x v="2"/>
    <x v="0"/>
    <x v="0"/>
    <x v="2"/>
    <x v="2"/>
    <x v="1"/>
    <x v="3"/>
    <x v="0"/>
    <x v="0"/>
    <x v="0"/>
    <x v="4"/>
    <x v="0"/>
    <x v="0"/>
    <x v="2"/>
    <x v="1"/>
    <x v="1"/>
    <x v="1"/>
    <x v="0"/>
    <x v="0"/>
    <x v="0"/>
    <x v="1"/>
    <x v="0"/>
    <x v="0"/>
    <x v="3"/>
    <x v="1"/>
    <x v="1"/>
    <x v="1"/>
    <x v="2"/>
    <x v="1"/>
    <x v="1"/>
    <x v="0"/>
    <x v="0"/>
    <x v="0"/>
    <x v="0"/>
    <x v="0"/>
    <x v="0"/>
    <x v="0"/>
    <x v="11"/>
    <x v="18"/>
    <x v="22"/>
    <x v="4"/>
    <x v="0"/>
    <x v="5"/>
    <x v="0"/>
    <x v="2"/>
    <x v="6"/>
    <x v="7"/>
    <x v="0"/>
  </r>
  <r>
    <x v="0"/>
    <x v="1"/>
    <x v="5"/>
    <n v="2"/>
    <x v="1"/>
    <x v="1"/>
    <x v="1"/>
    <x v="4"/>
    <x v="1"/>
    <x v="1"/>
    <x v="1"/>
    <x v="3"/>
    <x v="2"/>
    <x v="4"/>
    <x v="1"/>
    <x v="4"/>
    <x v="4"/>
    <x v="1"/>
    <x v="3"/>
    <x v="1"/>
    <x v="4"/>
    <x v="4"/>
    <x v="1"/>
    <x v="1"/>
    <x v="3"/>
    <x v="4"/>
    <x v="4"/>
    <x v="2"/>
    <x v="1"/>
    <x v="1"/>
    <x v="2"/>
    <x v="2"/>
    <x v="4"/>
    <x v="1"/>
    <x v="4"/>
    <x v="3"/>
    <x v="1"/>
    <x v="1"/>
    <x v="1"/>
    <x v="3"/>
    <x v="2"/>
    <x v="2"/>
    <x v="1"/>
    <x v="3"/>
    <x v="1"/>
    <x v="0"/>
    <x v="2"/>
    <x v="0"/>
    <x v="0"/>
    <x v="0"/>
    <x v="1"/>
    <x v="8"/>
    <x v="33"/>
    <x v="8"/>
    <x v="19"/>
    <x v="1"/>
    <x v="4"/>
    <x v="9"/>
    <x v="13"/>
    <x v="18"/>
    <x v="7"/>
  </r>
  <r>
    <x v="0"/>
    <x v="1"/>
    <x v="9"/>
    <n v="2"/>
    <x v="4"/>
    <x v="42"/>
    <x v="3"/>
    <x v="3"/>
    <x v="2"/>
    <x v="2"/>
    <x v="2"/>
    <x v="2"/>
    <x v="3"/>
    <x v="4"/>
    <x v="2"/>
    <x v="2"/>
    <x v="2"/>
    <x v="2"/>
    <x v="1"/>
    <x v="3"/>
    <x v="1"/>
    <x v="2"/>
    <x v="2"/>
    <x v="0"/>
    <x v="0"/>
    <x v="3"/>
    <x v="0"/>
    <x v="4"/>
    <x v="0"/>
    <x v="2"/>
    <x v="2"/>
    <x v="3"/>
    <x v="3"/>
    <x v="3"/>
    <x v="1"/>
    <x v="3"/>
    <x v="0"/>
    <x v="1"/>
    <x v="4"/>
    <x v="3"/>
    <x v="2"/>
    <x v="2"/>
    <x v="1"/>
    <x v="0"/>
    <x v="1"/>
    <x v="0"/>
    <x v="0"/>
    <x v="0"/>
    <x v="0"/>
    <x v="0"/>
    <x v="12"/>
    <x v="17"/>
    <x v="13"/>
    <x v="4"/>
    <x v="2"/>
    <x v="2"/>
    <x v="3"/>
    <x v="6"/>
    <x v="10"/>
    <x v="11"/>
    <x v="3"/>
  </r>
  <r>
    <x v="0"/>
    <x v="1"/>
    <x v="9"/>
    <n v="2"/>
    <x v="4"/>
    <x v="42"/>
    <x v="1"/>
    <x v="2"/>
    <x v="3"/>
    <x v="1"/>
    <x v="3"/>
    <x v="3"/>
    <x v="2"/>
    <x v="4"/>
    <x v="0"/>
    <x v="2"/>
    <x v="4"/>
    <x v="1"/>
    <x v="3"/>
    <x v="3"/>
    <x v="0"/>
    <x v="1"/>
    <x v="0"/>
    <x v="4"/>
    <x v="1"/>
    <x v="3"/>
    <x v="2"/>
    <x v="1"/>
    <x v="1"/>
    <x v="1"/>
    <x v="0"/>
    <x v="3"/>
    <x v="0"/>
    <x v="0"/>
    <x v="1"/>
    <x v="0"/>
    <x v="3"/>
    <x v="1"/>
    <x v="4"/>
    <x v="3"/>
    <x v="2"/>
    <x v="1"/>
    <x v="1"/>
    <x v="1"/>
    <x v="0"/>
    <x v="1"/>
    <x v="2"/>
    <x v="0"/>
    <x v="0"/>
    <x v="0"/>
    <x v="4"/>
    <x v="14"/>
    <x v="28"/>
    <x v="2"/>
    <x v="4"/>
    <x v="5"/>
    <x v="6"/>
    <x v="2"/>
    <x v="2"/>
    <x v="0"/>
    <x v="6"/>
  </r>
  <r>
    <x v="0"/>
    <x v="1"/>
    <x v="9"/>
    <n v="2"/>
    <x v="4"/>
    <x v="42"/>
    <x v="1"/>
    <x v="3"/>
    <x v="2"/>
    <x v="2"/>
    <x v="0"/>
    <x v="0"/>
    <x v="0"/>
    <x v="0"/>
    <x v="3"/>
    <x v="2"/>
    <x v="2"/>
    <x v="0"/>
    <x v="3"/>
    <x v="4"/>
    <x v="2"/>
    <x v="3"/>
    <x v="0"/>
    <x v="0"/>
    <x v="0"/>
    <x v="3"/>
    <x v="2"/>
    <x v="1"/>
    <x v="1"/>
    <x v="1"/>
    <x v="0"/>
    <x v="4"/>
    <x v="0"/>
    <x v="0"/>
    <x v="0"/>
    <x v="0"/>
    <x v="3"/>
    <x v="1"/>
    <x v="4"/>
    <x v="3"/>
    <x v="2"/>
    <x v="1"/>
    <x v="1"/>
    <x v="0"/>
    <x v="1"/>
    <x v="0"/>
    <x v="0"/>
    <x v="0"/>
    <x v="0"/>
    <x v="0"/>
    <x v="12"/>
    <x v="0"/>
    <x v="13"/>
    <x v="7"/>
    <x v="5"/>
    <x v="0"/>
    <x v="3"/>
    <x v="2"/>
    <x v="6"/>
    <x v="0"/>
    <x v="0"/>
  </r>
  <r>
    <x v="0"/>
    <x v="1"/>
    <x v="9"/>
    <n v="2"/>
    <x v="4"/>
    <x v="42"/>
    <x v="0"/>
    <x v="3"/>
    <x v="2"/>
    <x v="3"/>
    <x v="2"/>
    <x v="2"/>
    <x v="3"/>
    <x v="4"/>
    <x v="2"/>
    <x v="2"/>
    <x v="4"/>
    <x v="0"/>
    <x v="3"/>
    <x v="3"/>
    <x v="0"/>
    <x v="0"/>
    <x v="2"/>
    <x v="0"/>
    <x v="0"/>
    <x v="3"/>
    <x v="1"/>
    <x v="2"/>
    <x v="0"/>
    <x v="1"/>
    <x v="2"/>
    <x v="3"/>
    <x v="3"/>
    <x v="5"/>
    <x v="4"/>
    <x v="3"/>
    <x v="0"/>
    <x v="1"/>
    <x v="1"/>
    <x v="4"/>
    <x v="1"/>
    <x v="1"/>
    <x v="1"/>
    <x v="0"/>
    <x v="0"/>
    <x v="0"/>
    <x v="0"/>
    <x v="0"/>
    <x v="0"/>
    <x v="0"/>
    <x v="9"/>
    <x v="17"/>
    <x v="11"/>
    <x v="2"/>
    <x v="0"/>
    <x v="2"/>
    <x v="3"/>
    <x v="3"/>
    <x v="4"/>
    <x v="14"/>
    <x v="7"/>
  </r>
  <r>
    <x v="0"/>
    <x v="1"/>
    <x v="9"/>
    <n v="2"/>
    <x v="4"/>
    <x v="42"/>
    <x v="0"/>
    <x v="0"/>
    <x v="3"/>
    <x v="3"/>
    <x v="2"/>
    <x v="4"/>
    <x v="4"/>
    <x v="0"/>
    <x v="2"/>
    <x v="2"/>
    <x v="2"/>
    <x v="1"/>
    <x v="1"/>
    <x v="2"/>
    <x v="1"/>
    <x v="1"/>
    <x v="2"/>
    <x v="0"/>
    <x v="1"/>
    <x v="1"/>
    <x v="0"/>
    <x v="0"/>
    <x v="1"/>
    <x v="1"/>
    <x v="2"/>
    <x v="3"/>
    <x v="3"/>
    <x v="3"/>
    <x v="1"/>
    <x v="3"/>
    <x v="1"/>
    <x v="1"/>
    <x v="4"/>
    <x v="2"/>
    <x v="2"/>
    <x v="4"/>
    <x v="1"/>
    <x v="0"/>
    <x v="0"/>
    <x v="0"/>
    <x v="1"/>
    <x v="0"/>
    <x v="0"/>
    <x v="0"/>
    <x v="7"/>
    <x v="57"/>
    <x v="15"/>
    <x v="2"/>
    <x v="1"/>
    <x v="2"/>
    <x v="1"/>
    <x v="0"/>
    <x v="12"/>
    <x v="11"/>
    <x v="3"/>
  </r>
  <r>
    <x v="0"/>
    <x v="1"/>
    <x v="9"/>
    <n v="2"/>
    <x v="4"/>
    <x v="42"/>
    <x v="0"/>
    <x v="2"/>
    <x v="3"/>
    <x v="2"/>
    <x v="3"/>
    <x v="1"/>
    <x v="2"/>
    <x v="2"/>
    <x v="3"/>
    <x v="3"/>
    <x v="3"/>
    <x v="3"/>
    <x v="3"/>
    <x v="1"/>
    <x v="3"/>
    <x v="4"/>
    <x v="2"/>
    <x v="1"/>
    <x v="1"/>
    <x v="1"/>
    <x v="1"/>
    <x v="0"/>
    <x v="2"/>
    <x v="1"/>
    <x v="2"/>
    <x v="3"/>
    <x v="1"/>
    <x v="1"/>
    <x v="4"/>
    <x v="3"/>
    <x v="1"/>
    <x v="1"/>
    <x v="1"/>
    <x v="1"/>
    <x v="2"/>
    <x v="2"/>
    <x v="1"/>
    <x v="0"/>
    <x v="1"/>
    <x v="0"/>
    <x v="1"/>
    <x v="0"/>
    <x v="0"/>
    <x v="0"/>
    <x v="3"/>
    <x v="4"/>
    <x v="10"/>
    <x v="8"/>
    <x v="13"/>
    <x v="6"/>
    <x v="1"/>
    <x v="1"/>
    <x v="11"/>
    <x v="1"/>
    <x v="7"/>
  </r>
  <r>
    <x v="0"/>
    <x v="1"/>
    <x v="9"/>
    <n v="2"/>
    <x v="2"/>
    <x v="58"/>
    <x v="0"/>
    <x v="0"/>
    <x v="0"/>
    <x v="0"/>
    <x v="0"/>
    <x v="0"/>
    <x v="0"/>
    <x v="0"/>
    <x v="0"/>
    <x v="0"/>
    <x v="0"/>
    <x v="0"/>
    <x v="0"/>
    <x v="0"/>
    <x v="0"/>
    <x v="0"/>
    <x v="0"/>
    <x v="4"/>
    <x v="4"/>
    <x v="0"/>
    <x v="2"/>
    <x v="1"/>
    <x v="1"/>
    <x v="1"/>
    <x v="0"/>
    <x v="0"/>
    <x v="0"/>
    <x v="0"/>
    <x v="0"/>
    <x v="0"/>
    <x v="3"/>
    <x v="1"/>
    <x v="3"/>
    <x v="4"/>
    <x v="1"/>
    <x v="1"/>
    <x v="1"/>
    <x v="0"/>
    <x v="0"/>
    <x v="0"/>
    <x v="0"/>
    <x v="0"/>
    <x v="0"/>
    <x v="0"/>
    <x v="0"/>
    <x v="0"/>
    <x v="0"/>
    <x v="0"/>
    <x v="0"/>
    <x v="5"/>
    <x v="8"/>
    <x v="2"/>
    <x v="6"/>
    <x v="0"/>
    <x v="0"/>
  </r>
  <r>
    <x v="0"/>
    <x v="1"/>
    <x v="9"/>
    <n v="2"/>
    <x v="2"/>
    <x v="58"/>
    <x v="1"/>
    <x v="2"/>
    <x v="2"/>
    <x v="0"/>
    <x v="2"/>
    <x v="1"/>
    <x v="2"/>
    <x v="4"/>
    <x v="2"/>
    <x v="2"/>
    <x v="2"/>
    <x v="1"/>
    <x v="1"/>
    <x v="1"/>
    <x v="1"/>
    <x v="3"/>
    <x v="2"/>
    <x v="0"/>
    <x v="1"/>
    <x v="3"/>
    <x v="1"/>
    <x v="2"/>
    <x v="1"/>
    <x v="1"/>
    <x v="2"/>
    <x v="2"/>
    <x v="4"/>
    <x v="4"/>
    <x v="4"/>
    <x v="2"/>
    <x v="1"/>
    <x v="1"/>
    <x v="1"/>
    <x v="1"/>
    <x v="1"/>
    <x v="1"/>
    <x v="1"/>
    <x v="1"/>
    <x v="1"/>
    <x v="1"/>
    <x v="1"/>
    <x v="0"/>
    <x v="0"/>
    <x v="0"/>
    <x v="6"/>
    <x v="10"/>
    <x v="15"/>
    <x v="1"/>
    <x v="21"/>
    <x v="2"/>
    <x v="6"/>
    <x v="3"/>
    <x v="13"/>
    <x v="12"/>
    <x v="8"/>
  </r>
  <r>
    <x v="0"/>
    <x v="1"/>
    <x v="9"/>
    <n v="2"/>
    <x v="2"/>
    <x v="58"/>
    <x v="0"/>
    <x v="3"/>
    <x v="2"/>
    <x v="2"/>
    <x v="3"/>
    <x v="1"/>
    <x v="4"/>
    <x v="2"/>
    <x v="3"/>
    <x v="2"/>
    <x v="3"/>
    <x v="3"/>
    <x v="3"/>
    <x v="3"/>
    <x v="1"/>
    <x v="0"/>
    <x v="1"/>
    <x v="0"/>
    <x v="1"/>
    <x v="1"/>
    <x v="4"/>
    <x v="2"/>
    <x v="0"/>
    <x v="1"/>
    <x v="2"/>
    <x v="0"/>
    <x v="1"/>
    <x v="5"/>
    <x v="3"/>
    <x v="0"/>
    <x v="1"/>
    <x v="1"/>
    <x v="1"/>
    <x v="1"/>
    <x v="2"/>
    <x v="1"/>
    <x v="1"/>
    <x v="0"/>
    <x v="0"/>
    <x v="0"/>
    <x v="0"/>
    <x v="0"/>
    <x v="0"/>
    <x v="0"/>
    <x v="12"/>
    <x v="48"/>
    <x v="18"/>
    <x v="2"/>
    <x v="3"/>
    <x v="6"/>
    <x v="1"/>
    <x v="9"/>
    <x v="7"/>
    <x v="13"/>
    <x v="5"/>
  </r>
  <r>
    <x v="0"/>
    <x v="1"/>
    <x v="9"/>
    <n v="2"/>
    <x v="2"/>
    <x v="58"/>
    <x v="0"/>
    <x v="1"/>
    <x v="1"/>
    <x v="1"/>
    <x v="1"/>
    <x v="3"/>
    <x v="4"/>
    <x v="0"/>
    <x v="4"/>
    <x v="3"/>
    <x v="3"/>
    <x v="3"/>
    <x v="3"/>
    <x v="0"/>
    <x v="1"/>
    <x v="1"/>
    <x v="1"/>
    <x v="3"/>
    <x v="1"/>
    <x v="4"/>
    <x v="1"/>
    <x v="3"/>
    <x v="0"/>
    <x v="5"/>
    <x v="1"/>
    <x v="2"/>
    <x v="4"/>
    <x v="5"/>
    <x v="4"/>
    <x v="4"/>
    <x v="0"/>
    <x v="1"/>
    <x v="1"/>
    <x v="2"/>
    <x v="3"/>
    <x v="3"/>
    <x v="1"/>
    <x v="2"/>
    <x v="0"/>
    <x v="1"/>
    <x v="1"/>
    <x v="0"/>
    <x v="0"/>
    <x v="0"/>
    <x v="1"/>
    <x v="8"/>
    <x v="24"/>
    <x v="6"/>
    <x v="1"/>
    <x v="1"/>
    <x v="7"/>
    <x v="1"/>
    <x v="19"/>
    <x v="15"/>
    <x v="8"/>
  </r>
  <r>
    <x v="0"/>
    <x v="1"/>
    <x v="9"/>
    <n v="2"/>
    <x v="2"/>
    <x v="58"/>
    <x v="1"/>
    <x v="2"/>
    <x v="3"/>
    <x v="1"/>
    <x v="2"/>
    <x v="1"/>
    <x v="4"/>
    <x v="2"/>
    <x v="1"/>
    <x v="2"/>
    <x v="3"/>
    <x v="3"/>
    <x v="3"/>
    <x v="0"/>
    <x v="0"/>
    <x v="0"/>
    <x v="4"/>
    <x v="0"/>
    <x v="1"/>
    <x v="3"/>
    <x v="4"/>
    <x v="4"/>
    <x v="1"/>
    <x v="1"/>
    <x v="2"/>
    <x v="3"/>
    <x v="1"/>
    <x v="5"/>
    <x v="2"/>
    <x v="2"/>
    <x v="1"/>
    <x v="1"/>
    <x v="4"/>
    <x v="2"/>
    <x v="4"/>
    <x v="1"/>
    <x v="1"/>
    <x v="1"/>
    <x v="0"/>
    <x v="0"/>
    <x v="0"/>
    <x v="0"/>
    <x v="0"/>
    <x v="0"/>
    <x v="4"/>
    <x v="11"/>
    <x v="10"/>
    <x v="6"/>
    <x v="0"/>
    <x v="3"/>
    <x v="6"/>
    <x v="1"/>
    <x v="12"/>
    <x v="13"/>
    <x v="2"/>
  </r>
  <r>
    <x v="0"/>
    <x v="1"/>
    <x v="9"/>
    <n v="2"/>
    <x v="2"/>
    <x v="58"/>
    <x v="1"/>
    <x v="3"/>
    <x v="3"/>
    <x v="3"/>
    <x v="3"/>
    <x v="1"/>
    <x v="2"/>
    <x v="2"/>
    <x v="1"/>
    <x v="3"/>
    <x v="3"/>
    <x v="3"/>
    <x v="1"/>
    <x v="2"/>
    <x v="1"/>
    <x v="0"/>
    <x v="2"/>
    <x v="0"/>
    <x v="1"/>
    <x v="3"/>
    <x v="0"/>
    <x v="4"/>
    <x v="1"/>
    <x v="1"/>
    <x v="2"/>
    <x v="3"/>
    <x v="3"/>
    <x v="1"/>
    <x v="1"/>
    <x v="3"/>
    <x v="1"/>
    <x v="1"/>
    <x v="1"/>
    <x v="1"/>
    <x v="3"/>
    <x v="1"/>
    <x v="1"/>
    <x v="0"/>
    <x v="0"/>
    <x v="0"/>
    <x v="1"/>
    <x v="0"/>
    <x v="0"/>
    <x v="0"/>
    <x v="3"/>
    <x v="4"/>
    <x v="4"/>
    <x v="2"/>
    <x v="3"/>
    <x v="2"/>
    <x v="6"/>
    <x v="6"/>
    <x v="12"/>
    <x v="9"/>
    <x v="3"/>
  </r>
  <r>
    <x v="0"/>
    <x v="1"/>
    <x v="9"/>
    <n v="2"/>
    <x v="2"/>
    <x v="58"/>
    <x v="1"/>
    <x v="3"/>
    <x v="3"/>
    <x v="3"/>
    <x v="2"/>
    <x v="2"/>
    <x v="2"/>
    <x v="4"/>
    <x v="2"/>
    <x v="2"/>
    <x v="2"/>
    <x v="3"/>
    <x v="1"/>
    <x v="2"/>
    <x v="1"/>
    <x v="1"/>
    <x v="2"/>
    <x v="0"/>
    <x v="1"/>
    <x v="1"/>
    <x v="1"/>
    <x v="0"/>
    <x v="1"/>
    <x v="2"/>
    <x v="2"/>
    <x v="0"/>
    <x v="1"/>
    <x v="5"/>
    <x v="3"/>
    <x v="0"/>
    <x v="0"/>
    <x v="1"/>
    <x v="1"/>
    <x v="1"/>
    <x v="2"/>
    <x v="2"/>
    <x v="1"/>
    <x v="1"/>
    <x v="1"/>
    <x v="2"/>
    <x v="1"/>
    <x v="0"/>
    <x v="0"/>
    <x v="0"/>
    <x v="3"/>
    <x v="13"/>
    <x v="14"/>
    <x v="2"/>
    <x v="1"/>
    <x v="2"/>
    <x v="1"/>
    <x v="1"/>
    <x v="7"/>
    <x v="13"/>
    <x v="5"/>
  </r>
  <r>
    <x v="0"/>
    <x v="1"/>
    <x v="9"/>
    <n v="2"/>
    <x v="2"/>
    <x v="58"/>
    <x v="0"/>
    <x v="2"/>
    <x v="3"/>
    <x v="3"/>
    <x v="1"/>
    <x v="1"/>
    <x v="2"/>
    <x v="2"/>
    <x v="2"/>
    <x v="3"/>
    <x v="2"/>
    <x v="2"/>
    <x v="3"/>
    <x v="2"/>
    <x v="3"/>
    <x v="0"/>
    <x v="2"/>
    <x v="0"/>
    <x v="1"/>
    <x v="1"/>
    <x v="1"/>
    <x v="0"/>
    <x v="0"/>
    <x v="1"/>
    <x v="0"/>
    <x v="0"/>
    <x v="3"/>
    <x v="5"/>
    <x v="4"/>
    <x v="2"/>
    <x v="0"/>
    <x v="1"/>
    <x v="1"/>
    <x v="1"/>
    <x v="2"/>
    <x v="2"/>
    <x v="1"/>
    <x v="0"/>
    <x v="1"/>
    <x v="1"/>
    <x v="0"/>
    <x v="0"/>
    <x v="0"/>
    <x v="0"/>
    <x v="8"/>
    <x v="28"/>
    <x v="14"/>
    <x v="7"/>
    <x v="16"/>
    <x v="2"/>
    <x v="1"/>
    <x v="1"/>
    <x v="17"/>
    <x v="14"/>
    <x v="8"/>
  </r>
  <r>
    <x v="0"/>
    <x v="1"/>
    <x v="9"/>
    <n v="2"/>
    <x v="2"/>
    <x v="58"/>
    <x v="1"/>
    <x v="0"/>
    <x v="0"/>
    <x v="0"/>
    <x v="3"/>
    <x v="1"/>
    <x v="2"/>
    <x v="4"/>
    <x v="0"/>
    <x v="0"/>
    <x v="0"/>
    <x v="0"/>
    <x v="0"/>
    <x v="0"/>
    <x v="0"/>
    <x v="0"/>
    <x v="0"/>
    <x v="4"/>
    <x v="4"/>
    <x v="0"/>
    <x v="2"/>
    <x v="1"/>
    <x v="0"/>
    <x v="0"/>
    <x v="0"/>
    <x v="0"/>
    <x v="0"/>
    <x v="0"/>
    <x v="0"/>
    <x v="0"/>
    <x v="3"/>
    <x v="1"/>
    <x v="3"/>
    <x v="4"/>
    <x v="1"/>
    <x v="1"/>
    <x v="1"/>
    <x v="0"/>
    <x v="0"/>
    <x v="2"/>
    <x v="1"/>
    <x v="0"/>
    <x v="0"/>
    <x v="0"/>
    <x v="0"/>
    <x v="40"/>
    <x v="0"/>
    <x v="0"/>
    <x v="0"/>
    <x v="5"/>
    <x v="8"/>
    <x v="2"/>
    <x v="0"/>
    <x v="0"/>
    <x v="0"/>
  </r>
  <r>
    <x v="0"/>
    <x v="1"/>
    <x v="9"/>
    <n v="2"/>
    <x v="2"/>
    <x v="58"/>
    <x v="0"/>
    <x v="2"/>
    <x v="3"/>
    <x v="3"/>
    <x v="3"/>
    <x v="2"/>
    <x v="2"/>
    <x v="4"/>
    <x v="2"/>
    <x v="2"/>
    <x v="2"/>
    <x v="2"/>
    <x v="3"/>
    <x v="2"/>
    <x v="1"/>
    <x v="0"/>
    <x v="2"/>
    <x v="0"/>
    <x v="1"/>
    <x v="3"/>
    <x v="1"/>
    <x v="0"/>
    <x v="1"/>
    <x v="1"/>
    <x v="0"/>
    <x v="0"/>
    <x v="3"/>
    <x v="3"/>
    <x v="1"/>
    <x v="3"/>
    <x v="0"/>
    <x v="1"/>
    <x v="3"/>
    <x v="4"/>
    <x v="1"/>
    <x v="1"/>
    <x v="1"/>
    <x v="1"/>
    <x v="0"/>
    <x v="0"/>
    <x v="1"/>
    <x v="0"/>
    <x v="0"/>
    <x v="0"/>
    <x v="8"/>
    <x v="10"/>
    <x v="13"/>
    <x v="7"/>
    <x v="3"/>
    <x v="2"/>
    <x v="6"/>
    <x v="1"/>
    <x v="6"/>
    <x v="11"/>
    <x v="3"/>
  </r>
  <r>
    <x v="0"/>
    <x v="1"/>
    <x v="9"/>
    <n v="2"/>
    <x v="2"/>
    <x v="58"/>
    <x v="2"/>
    <x v="2"/>
    <x v="3"/>
    <x v="1"/>
    <x v="3"/>
    <x v="1"/>
    <x v="4"/>
    <x v="2"/>
    <x v="3"/>
    <x v="3"/>
    <x v="3"/>
    <x v="3"/>
    <x v="3"/>
    <x v="2"/>
    <x v="1"/>
    <x v="2"/>
    <x v="2"/>
    <x v="1"/>
    <x v="3"/>
    <x v="1"/>
    <x v="4"/>
    <x v="2"/>
    <x v="0"/>
    <x v="2"/>
    <x v="2"/>
    <x v="3"/>
    <x v="1"/>
    <x v="1"/>
    <x v="3"/>
    <x v="3"/>
    <x v="1"/>
    <x v="1"/>
    <x v="2"/>
    <x v="2"/>
    <x v="3"/>
    <x v="2"/>
    <x v="1"/>
    <x v="1"/>
    <x v="1"/>
    <x v="2"/>
    <x v="2"/>
    <x v="0"/>
    <x v="0"/>
    <x v="0"/>
    <x v="4"/>
    <x v="48"/>
    <x v="10"/>
    <x v="7"/>
    <x v="2"/>
    <x v="6"/>
    <x v="7"/>
    <x v="9"/>
    <x v="10"/>
    <x v="1"/>
    <x v="1"/>
  </r>
  <r>
    <x v="0"/>
    <x v="1"/>
    <x v="9"/>
    <n v="2"/>
    <x v="2"/>
    <x v="58"/>
    <x v="0"/>
    <x v="2"/>
    <x v="1"/>
    <x v="4"/>
    <x v="4"/>
    <x v="3"/>
    <x v="4"/>
    <x v="1"/>
    <x v="3"/>
    <x v="2"/>
    <x v="4"/>
    <x v="5"/>
    <x v="1"/>
    <x v="4"/>
    <x v="2"/>
    <x v="4"/>
    <x v="3"/>
    <x v="0"/>
    <x v="1"/>
    <x v="1"/>
    <x v="0"/>
    <x v="0"/>
    <x v="0"/>
    <x v="0"/>
    <x v="1"/>
    <x v="3"/>
    <x v="2"/>
    <x v="4"/>
    <x v="3"/>
    <x v="3"/>
    <x v="1"/>
    <x v="1"/>
    <x v="4"/>
    <x v="3"/>
    <x v="2"/>
    <x v="4"/>
    <x v="1"/>
    <x v="1"/>
    <x v="1"/>
    <x v="2"/>
    <x v="2"/>
    <x v="0"/>
    <x v="0"/>
    <x v="0"/>
    <x v="17"/>
    <x v="64"/>
    <x v="23"/>
    <x v="4"/>
    <x v="18"/>
    <x v="2"/>
    <x v="1"/>
    <x v="0"/>
    <x v="37"/>
    <x v="12"/>
    <x v="1"/>
  </r>
  <r>
    <x v="0"/>
    <x v="1"/>
    <x v="9"/>
    <n v="2"/>
    <x v="2"/>
    <x v="58"/>
    <x v="1"/>
    <x v="2"/>
    <x v="3"/>
    <x v="3"/>
    <x v="2"/>
    <x v="1"/>
    <x v="2"/>
    <x v="2"/>
    <x v="2"/>
    <x v="2"/>
    <x v="3"/>
    <x v="2"/>
    <x v="3"/>
    <x v="3"/>
    <x v="3"/>
    <x v="2"/>
    <x v="1"/>
    <x v="4"/>
    <x v="1"/>
    <x v="1"/>
    <x v="1"/>
    <x v="0"/>
    <x v="1"/>
    <x v="1"/>
    <x v="2"/>
    <x v="3"/>
    <x v="4"/>
    <x v="4"/>
    <x v="3"/>
    <x v="3"/>
    <x v="1"/>
    <x v="1"/>
    <x v="1"/>
    <x v="1"/>
    <x v="2"/>
    <x v="2"/>
    <x v="1"/>
    <x v="0"/>
    <x v="0"/>
    <x v="1"/>
    <x v="0"/>
    <x v="0"/>
    <x v="0"/>
    <x v="0"/>
    <x v="8"/>
    <x v="3"/>
    <x v="5"/>
    <x v="2"/>
    <x v="8"/>
    <x v="9"/>
    <x v="1"/>
    <x v="1"/>
    <x v="12"/>
    <x v="12"/>
    <x v="1"/>
  </r>
  <r>
    <x v="0"/>
    <x v="1"/>
    <x v="9"/>
    <n v="2"/>
    <x v="2"/>
    <x v="58"/>
    <x v="0"/>
    <x v="4"/>
    <x v="1"/>
    <x v="3"/>
    <x v="1"/>
    <x v="3"/>
    <x v="4"/>
    <x v="4"/>
    <x v="1"/>
    <x v="4"/>
    <x v="4"/>
    <x v="4"/>
    <x v="3"/>
    <x v="0"/>
    <x v="2"/>
    <x v="5"/>
    <x v="1"/>
    <x v="4"/>
    <x v="1"/>
    <x v="3"/>
    <x v="3"/>
    <x v="3"/>
    <x v="4"/>
    <x v="4"/>
    <x v="4"/>
    <x v="1"/>
    <x v="4"/>
    <x v="4"/>
    <x v="4"/>
    <x v="2"/>
    <x v="0"/>
    <x v="0"/>
    <x v="0"/>
    <x v="0"/>
    <x v="0"/>
    <x v="0"/>
    <x v="4"/>
    <x v="2"/>
    <x v="1"/>
    <x v="2"/>
    <x v="2"/>
    <x v="0"/>
    <x v="0"/>
    <x v="0"/>
    <x v="15"/>
    <x v="9"/>
    <x v="31"/>
    <x v="6"/>
    <x v="10"/>
    <x v="9"/>
    <x v="6"/>
    <x v="4"/>
    <x v="22"/>
    <x v="12"/>
    <x v="8"/>
  </r>
  <r>
    <x v="0"/>
    <x v="1"/>
    <x v="9"/>
    <n v="2"/>
    <x v="2"/>
    <x v="58"/>
    <x v="1"/>
    <x v="2"/>
    <x v="3"/>
    <x v="3"/>
    <x v="3"/>
    <x v="1"/>
    <x v="4"/>
    <x v="4"/>
    <x v="3"/>
    <x v="2"/>
    <x v="3"/>
    <x v="1"/>
    <x v="4"/>
    <x v="2"/>
    <x v="4"/>
    <x v="2"/>
    <x v="2"/>
    <x v="4"/>
    <x v="3"/>
    <x v="3"/>
    <x v="1"/>
    <x v="2"/>
    <x v="1"/>
    <x v="2"/>
    <x v="0"/>
    <x v="3"/>
    <x v="1"/>
    <x v="5"/>
    <x v="4"/>
    <x v="3"/>
    <x v="1"/>
    <x v="1"/>
    <x v="2"/>
    <x v="3"/>
    <x v="4"/>
    <x v="2"/>
    <x v="1"/>
    <x v="1"/>
    <x v="1"/>
    <x v="1"/>
    <x v="1"/>
    <x v="0"/>
    <x v="0"/>
    <x v="0"/>
    <x v="8"/>
    <x v="4"/>
    <x v="10"/>
    <x v="8"/>
    <x v="7"/>
    <x v="0"/>
    <x v="9"/>
    <x v="3"/>
    <x v="7"/>
    <x v="13"/>
    <x v="7"/>
  </r>
  <r>
    <x v="0"/>
    <x v="1"/>
    <x v="9"/>
    <n v="2"/>
    <x v="2"/>
    <x v="58"/>
    <x v="1"/>
    <x v="2"/>
    <x v="3"/>
    <x v="3"/>
    <x v="1"/>
    <x v="1"/>
    <x v="4"/>
    <x v="4"/>
    <x v="2"/>
    <x v="2"/>
    <x v="3"/>
    <x v="1"/>
    <x v="3"/>
    <x v="2"/>
    <x v="1"/>
    <x v="0"/>
    <x v="2"/>
    <x v="0"/>
    <x v="3"/>
    <x v="1"/>
    <x v="1"/>
    <x v="0"/>
    <x v="3"/>
    <x v="0"/>
    <x v="1"/>
    <x v="2"/>
    <x v="1"/>
    <x v="1"/>
    <x v="3"/>
    <x v="1"/>
    <x v="1"/>
    <x v="1"/>
    <x v="2"/>
    <x v="2"/>
    <x v="3"/>
    <x v="2"/>
    <x v="1"/>
    <x v="1"/>
    <x v="2"/>
    <x v="1"/>
    <x v="2"/>
    <x v="0"/>
    <x v="0"/>
    <x v="0"/>
    <x v="8"/>
    <x v="28"/>
    <x v="18"/>
    <x v="7"/>
    <x v="3"/>
    <x v="2"/>
    <x v="7"/>
    <x v="1"/>
    <x v="19"/>
    <x v="1"/>
    <x v="4"/>
  </r>
  <r>
    <x v="0"/>
    <x v="1"/>
    <x v="9"/>
    <n v="2"/>
    <x v="2"/>
    <x v="58"/>
    <x v="0"/>
    <x v="1"/>
    <x v="4"/>
    <x v="1"/>
    <x v="0"/>
    <x v="0"/>
    <x v="3"/>
    <x v="4"/>
    <x v="0"/>
    <x v="3"/>
    <x v="0"/>
    <x v="2"/>
    <x v="1"/>
    <x v="3"/>
    <x v="0"/>
    <x v="0"/>
    <x v="0"/>
    <x v="4"/>
    <x v="0"/>
    <x v="3"/>
    <x v="1"/>
    <x v="0"/>
    <x v="1"/>
    <x v="1"/>
    <x v="0"/>
    <x v="0"/>
    <x v="3"/>
    <x v="1"/>
    <x v="0"/>
    <x v="0"/>
    <x v="3"/>
    <x v="1"/>
    <x v="2"/>
    <x v="1"/>
    <x v="1"/>
    <x v="1"/>
    <x v="1"/>
    <x v="0"/>
    <x v="0"/>
    <x v="0"/>
    <x v="0"/>
    <x v="0"/>
    <x v="0"/>
    <x v="0"/>
    <x v="1"/>
    <x v="18"/>
    <x v="6"/>
    <x v="4"/>
    <x v="0"/>
    <x v="5"/>
    <x v="3"/>
    <x v="1"/>
    <x v="6"/>
    <x v="9"/>
    <x v="0"/>
  </r>
  <r>
    <x v="0"/>
    <x v="1"/>
    <x v="9"/>
    <n v="2"/>
    <x v="2"/>
    <x v="58"/>
    <x v="1"/>
    <x v="3"/>
    <x v="3"/>
    <x v="2"/>
    <x v="3"/>
    <x v="1"/>
    <x v="4"/>
    <x v="2"/>
    <x v="2"/>
    <x v="3"/>
    <x v="3"/>
    <x v="3"/>
    <x v="3"/>
    <x v="3"/>
    <x v="3"/>
    <x v="1"/>
    <x v="1"/>
    <x v="1"/>
    <x v="1"/>
    <x v="3"/>
    <x v="4"/>
    <x v="2"/>
    <x v="3"/>
    <x v="0"/>
    <x v="2"/>
    <x v="2"/>
    <x v="4"/>
    <x v="5"/>
    <x v="3"/>
    <x v="4"/>
    <x v="1"/>
    <x v="1"/>
    <x v="1"/>
    <x v="1"/>
    <x v="3"/>
    <x v="1"/>
    <x v="1"/>
    <x v="1"/>
    <x v="1"/>
    <x v="1"/>
    <x v="0"/>
    <x v="0"/>
    <x v="0"/>
    <x v="0"/>
    <x v="9"/>
    <x v="48"/>
    <x v="18"/>
    <x v="2"/>
    <x v="6"/>
    <x v="1"/>
    <x v="6"/>
    <x v="9"/>
    <x v="43"/>
    <x v="15"/>
    <x v="9"/>
  </r>
  <r>
    <x v="0"/>
    <x v="1"/>
    <x v="9"/>
    <n v="2"/>
    <x v="2"/>
    <x v="58"/>
    <x v="1"/>
    <x v="2"/>
    <x v="3"/>
    <x v="1"/>
    <x v="3"/>
    <x v="1"/>
    <x v="2"/>
    <x v="0"/>
    <x v="2"/>
    <x v="2"/>
    <x v="3"/>
    <x v="3"/>
    <x v="0"/>
    <x v="2"/>
    <x v="3"/>
    <x v="0"/>
    <x v="2"/>
    <x v="0"/>
    <x v="0"/>
    <x v="1"/>
    <x v="0"/>
    <x v="2"/>
    <x v="3"/>
    <x v="2"/>
    <x v="2"/>
    <x v="3"/>
    <x v="3"/>
    <x v="5"/>
    <x v="3"/>
    <x v="4"/>
    <x v="0"/>
    <x v="1"/>
    <x v="1"/>
    <x v="4"/>
    <x v="2"/>
    <x v="1"/>
    <x v="1"/>
    <x v="0"/>
    <x v="0"/>
    <x v="1"/>
    <x v="0"/>
    <x v="0"/>
    <x v="0"/>
    <x v="0"/>
    <x v="4"/>
    <x v="38"/>
    <x v="3"/>
    <x v="6"/>
    <x v="16"/>
    <x v="2"/>
    <x v="6"/>
    <x v="1"/>
    <x v="34"/>
    <x v="14"/>
    <x v="9"/>
  </r>
  <r>
    <x v="0"/>
    <x v="1"/>
    <x v="9"/>
    <n v="2"/>
    <x v="2"/>
    <x v="58"/>
    <x v="0"/>
    <x v="4"/>
    <x v="1"/>
    <x v="1"/>
    <x v="1"/>
    <x v="3"/>
    <x v="4"/>
    <x v="0"/>
    <x v="4"/>
    <x v="3"/>
    <x v="4"/>
    <x v="4"/>
    <x v="4"/>
    <x v="1"/>
    <x v="3"/>
    <x v="4"/>
    <x v="2"/>
    <x v="0"/>
    <x v="3"/>
    <x v="4"/>
    <x v="4"/>
    <x v="2"/>
    <x v="1"/>
    <x v="1"/>
    <x v="0"/>
    <x v="3"/>
    <x v="4"/>
    <x v="5"/>
    <x v="4"/>
    <x v="4"/>
    <x v="1"/>
    <x v="1"/>
    <x v="4"/>
    <x v="3"/>
    <x v="4"/>
    <x v="2"/>
    <x v="1"/>
    <x v="0"/>
    <x v="0"/>
    <x v="0"/>
    <x v="1"/>
    <x v="0"/>
    <x v="0"/>
    <x v="0"/>
    <x v="1"/>
    <x v="8"/>
    <x v="31"/>
    <x v="9"/>
    <x v="13"/>
    <x v="2"/>
    <x v="4"/>
    <x v="9"/>
    <x v="2"/>
    <x v="15"/>
    <x v="8"/>
  </r>
  <r>
    <x v="0"/>
    <x v="1"/>
    <x v="9"/>
    <n v="2"/>
    <x v="2"/>
    <x v="58"/>
    <x v="1"/>
    <x v="2"/>
    <x v="2"/>
    <x v="2"/>
    <x v="3"/>
    <x v="1"/>
    <x v="4"/>
    <x v="0"/>
    <x v="3"/>
    <x v="2"/>
    <x v="3"/>
    <x v="3"/>
    <x v="3"/>
    <x v="0"/>
    <x v="1"/>
    <x v="1"/>
    <x v="1"/>
    <x v="0"/>
    <x v="1"/>
    <x v="3"/>
    <x v="1"/>
    <x v="4"/>
    <x v="1"/>
    <x v="1"/>
    <x v="0"/>
    <x v="3"/>
    <x v="1"/>
    <x v="0"/>
    <x v="3"/>
    <x v="3"/>
    <x v="0"/>
    <x v="1"/>
    <x v="2"/>
    <x v="2"/>
    <x v="2"/>
    <x v="1"/>
    <x v="1"/>
    <x v="0"/>
    <x v="1"/>
    <x v="2"/>
    <x v="0"/>
    <x v="0"/>
    <x v="0"/>
    <x v="0"/>
    <x v="9"/>
    <x v="40"/>
    <x v="18"/>
    <x v="6"/>
    <x v="1"/>
    <x v="6"/>
    <x v="6"/>
    <x v="0"/>
    <x v="2"/>
    <x v="21"/>
    <x v="1"/>
  </r>
  <r>
    <x v="0"/>
    <x v="1"/>
    <x v="9"/>
    <n v="2"/>
    <x v="2"/>
    <x v="58"/>
    <x v="0"/>
    <x v="2"/>
    <x v="3"/>
    <x v="1"/>
    <x v="1"/>
    <x v="2"/>
    <x v="5"/>
    <x v="2"/>
    <x v="2"/>
    <x v="0"/>
    <x v="2"/>
    <x v="2"/>
    <x v="4"/>
    <x v="4"/>
    <x v="3"/>
    <x v="0"/>
    <x v="3"/>
    <x v="3"/>
    <x v="3"/>
    <x v="1"/>
    <x v="2"/>
    <x v="1"/>
    <x v="1"/>
    <x v="1"/>
    <x v="2"/>
    <x v="3"/>
    <x v="0"/>
    <x v="1"/>
    <x v="2"/>
    <x v="3"/>
    <x v="4"/>
    <x v="1"/>
    <x v="1"/>
    <x v="1"/>
    <x v="4"/>
    <x v="1"/>
    <x v="1"/>
    <x v="1"/>
    <x v="0"/>
    <x v="0"/>
    <x v="3"/>
    <x v="0"/>
    <x v="0"/>
    <x v="0"/>
    <x v="4"/>
    <x v="77"/>
    <x v="2"/>
    <x v="9"/>
    <x v="16"/>
    <x v="4"/>
    <x v="7"/>
    <x v="2"/>
    <x v="12"/>
    <x v="7"/>
    <x v="3"/>
  </r>
  <r>
    <x v="0"/>
    <x v="1"/>
    <x v="9"/>
    <n v="2"/>
    <x v="2"/>
    <x v="58"/>
    <x v="1"/>
    <x v="2"/>
    <x v="2"/>
    <x v="3"/>
    <x v="2"/>
    <x v="1"/>
    <x v="2"/>
    <x v="3"/>
    <x v="3"/>
    <x v="4"/>
    <x v="2"/>
    <x v="3"/>
    <x v="2"/>
    <x v="3"/>
    <x v="1"/>
    <x v="4"/>
    <x v="2"/>
    <x v="1"/>
    <x v="1"/>
    <x v="2"/>
    <x v="4"/>
    <x v="2"/>
    <x v="1"/>
    <x v="1"/>
    <x v="1"/>
    <x v="2"/>
    <x v="3"/>
    <x v="1"/>
    <x v="3"/>
    <x v="3"/>
    <x v="1"/>
    <x v="1"/>
    <x v="2"/>
    <x v="3"/>
    <x v="3"/>
    <x v="2"/>
    <x v="1"/>
    <x v="3"/>
    <x v="1"/>
    <x v="2"/>
    <x v="2"/>
    <x v="0"/>
    <x v="0"/>
    <x v="0"/>
    <x v="3"/>
    <x v="11"/>
    <x v="27"/>
    <x v="4"/>
    <x v="12"/>
    <x v="6"/>
    <x v="1"/>
    <x v="9"/>
    <x v="3"/>
    <x v="9"/>
    <x v="1"/>
  </r>
  <r>
    <x v="0"/>
    <x v="1"/>
    <x v="9"/>
    <n v="2"/>
    <x v="2"/>
    <x v="58"/>
    <x v="1"/>
    <x v="0"/>
    <x v="2"/>
    <x v="2"/>
    <x v="2"/>
    <x v="2"/>
    <x v="2"/>
    <x v="4"/>
    <x v="2"/>
    <x v="2"/>
    <x v="2"/>
    <x v="2"/>
    <x v="1"/>
    <x v="3"/>
    <x v="0"/>
    <x v="1"/>
    <x v="0"/>
    <x v="4"/>
    <x v="0"/>
    <x v="3"/>
    <x v="0"/>
    <x v="1"/>
    <x v="1"/>
    <x v="1"/>
    <x v="0"/>
    <x v="0"/>
    <x v="1"/>
    <x v="1"/>
    <x v="1"/>
    <x v="4"/>
    <x v="3"/>
    <x v="1"/>
    <x v="1"/>
    <x v="1"/>
    <x v="2"/>
    <x v="1"/>
    <x v="1"/>
    <x v="1"/>
    <x v="0"/>
    <x v="1"/>
    <x v="1"/>
    <x v="0"/>
    <x v="0"/>
    <x v="0"/>
    <x v="2"/>
    <x v="13"/>
    <x v="13"/>
    <x v="4"/>
    <x v="4"/>
    <x v="5"/>
    <x v="3"/>
    <x v="5"/>
    <x v="6"/>
    <x v="1"/>
    <x v="7"/>
  </r>
  <r>
    <x v="0"/>
    <x v="1"/>
    <x v="9"/>
    <n v="2"/>
    <x v="2"/>
    <x v="58"/>
    <x v="0"/>
    <x v="3"/>
    <x v="2"/>
    <x v="0"/>
    <x v="3"/>
    <x v="2"/>
    <x v="2"/>
    <x v="0"/>
    <x v="0"/>
    <x v="0"/>
    <x v="2"/>
    <x v="4"/>
    <x v="4"/>
    <x v="3"/>
    <x v="0"/>
    <x v="0"/>
    <x v="2"/>
    <x v="0"/>
    <x v="1"/>
    <x v="1"/>
    <x v="0"/>
    <x v="4"/>
    <x v="1"/>
    <x v="1"/>
    <x v="1"/>
    <x v="3"/>
    <x v="2"/>
    <x v="2"/>
    <x v="2"/>
    <x v="2"/>
    <x v="0"/>
    <x v="0"/>
    <x v="0"/>
    <x v="0"/>
    <x v="0"/>
    <x v="0"/>
    <x v="3"/>
    <x v="0"/>
    <x v="1"/>
    <x v="0"/>
    <x v="0"/>
    <x v="0"/>
    <x v="0"/>
    <x v="0"/>
    <x v="16"/>
    <x v="15"/>
    <x v="14"/>
    <x v="1"/>
    <x v="0"/>
    <x v="2"/>
    <x v="1"/>
    <x v="6"/>
    <x v="13"/>
    <x v="4"/>
    <x v="2"/>
  </r>
  <r>
    <x v="0"/>
    <x v="1"/>
    <x v="9"/>
    <n v="2"/>
    <x v="2"/>
    <x v="58"/>
    <x v="1"/>
    <x v="3"/>
    <x v="2"/>
    <x v="2"/>
    <x v="2"/>
    <x v="0"/>
    <x v="2"/>
    <x v="4"/>
    <x v="3"/>
    <x v="2"/>
    <x v="2"/>
    <x v="3"/>
    <x v="1"/>
    <x v="3"/>
    <x v="1"/>
    <x v="0"/>
    <x v="1"/>
    <x v="0"/>
    <x v="1"/>
    <x v="0"/>
    <x v="5"/>
    <x v="5"/>
    <x v="0"/>
    <x v="1"/>
    <x v="2"/>
    <x v="3"/>
    <x v="3"/>
    <x v="5"/>
    <x v="0"/>
    <x v="3"/>
    <x v="0"/>
    <x v="1"/>
    <x v="2"/>
    <x v="1"/>
    <x v="3"/>
    <x v="1"/>
    <x v="1"/>
    <x v="1"/>
    <x v="0"/>
    <x v="1"/>
    <x v="0"/>
    <x v="0"/>
    <x v="0"/>
    <x v="0"/>
    <x v="12"/>
    <x v="27"/>
    <x v="15"/>
    <x v="4"/>
    <x v="3"/>
    <x v="6"/>
    <x v="5"/>
    <x v="8"/>
    <x v="4"/>
    <x v="14"/>
    <x v="6"/>
  </r>
  <r>
    <x v="0"/>
    <x v="1"/>
    <x v="9"/>
    <n v="2"/>
    <x v="2"/>
    <x v="58"/>
    <x v="1"/>
    <x v="2"/>
    <x v="3"/>
    <x v="1"/>
    <x v="3"/>
    <x v="3"/>
    <x v="5"/>
    <x v="0"/>
    <x v="1"/>
    <x v="4"/>
    <x v="4"/>
    <x v="4"/>
    <x v="3"/>
    <x v="2"/>
    <x v="3"/>
    <x v="5"/>
    <x v="1"/>
    <x v="1"/>
    <x v="3"/>
    <x v="1"/>
    <x v="4"/>
    <x v="5"/>
    <x v="3"/>
    <x v="4"/>
    <x v="1"/>
    <x v="2"/>
    <x v="4"/>
    <x v="5"/>
    <x v="4"/>
    <x v="3"/>
    <x v="1"/>
    <x v="1"/>
    <x v="2"/>
    <x v="3"/>
    <x v="2"/>
    <x v="1"/>
    <x v="1"/>
    <x v="1"/>
    <x v="1"/>
    <x v="2"/>
    <x v="2"/>
    <x v="0"/>
    <x v="0"/>
    <x v="0"/>
    <x v="4"/>
    <x v="28"/>
    <x v="31"/>
    <x v="7"/>
    <x v="14"/>
    <x v="1"/>
    <x v="7"/>
    <x v="7"/>
    <x v="41"/>
    <x v="15"/>
    <x v="7"/>
  </r>
  <r>
    <x v="0"/>
    <x v="1"/>
    <x v="9"/>
    <n v="2"/>
    <x v="2"/>
    <x v="58"/>
    <x v="1"/>
    <x v="3"/>
    <x v="2"/>
    <x v="3"/>
    <x v="3"/>
    <x v="2"/>
    <x v="2"/>
    <x v="4"/>
    <x v="2"/>
    <x v="2"/>
    <x v="2"/>
    <x v="3"/>
    <x v="1"/>
    <x v="3"/>
    <x v="1"/>
    <x v="2"/>
    <x v="1"/>
    <x v="0"/>
    <x v="1"/>
    <x v="3"/>
    <x v="5"/>
    <x v="5"/>
    <x v="0"/>
    <x v="2"/>
    <x v="2"/>
    <x v="3"/>
    <x v="3"/>
    <x v="3"/>
    <x v="3"/>
    <x v="3"/>
    <x v="1"/>
    <x v="1"/>
    <x v="1"/>
    <x v="1"/>
    <x v="2"/>
    <x v="2"/>
    <x v="1"/>
    <x v="1"/>
    <x v="0"/>
    <x v="1"/>
    <x v="2"/>
    <x v="0"/>
    <x v="0"/>
    <x v="0"/>
    <x v="9"/>
    <x v="10"/>
    <x v="14"/>
    <x v="4"/>
    <x v="2"/>
    <x v="6"/>
    <x v="6"/>
    <x v="8"/>
    <x v="10"/>
    <x v="11"/>
    <x v="1"/>
  </r>
  <r>
    <x v="0"/>
    <x v="1"/>
    <x v="9"/>
    <n v="2"/>
    <x v="2"/>
    <x v="58"/>
    <x v="1"/>
    <x v="3"/>
    <x v="3"/>
    <x v="2"/>
    <x v="3"/>
    <x v="2"/>
    <x v="2"/>
    <x v="4"/>
    <x v="3"/>
    <x v="2"/>
    <x v="2"/>
    <x v="3"/>
    <x v="3"/>
    <x v="2"/>
    <x v="3"/>
    <x v="1"/>
    <x v="1"/>
    <x v="0"/>
    <x v="3"/>
    <x v="1"/>
    <x v="4"/>
    <x v="2"/>
    <x v="0"/>
    <x v="2"/>
    <x v="2"/>
    <x v="3"/>
    <x v="1"/>
    <x v="5"/>
    <x v="1"/>
    <x v="3"/>
    <x v="0"/>
    <x v="1"/>
    <x v="2"/>
    <x v="1"/>
    <x v="3"/>
    <x v="2"/>
    <x v="1"/>
    <x v="1"/>
    <x v="1"/>
    <x v="0"/>
    <x v="0"/>
    <x v="0"/>
    <x v="0"/>
    <x v="0"/>
    <x v="9"/>
    <x v="10"/>
    <x v="15"/>
    <x v="7"/>
    <x v="6"/>
    <x v="6"/>
    <x v="7"/>
    <x v="9"/>
    <x v="10"/>
    <x v="13"/>
    <x v="3"/>
  </r>
  <r>
    <x v="0"/>
    <x v="1"/>
    <x v="9"/>
    <n v="2"/>
    <x v="2"/>
    <x v="58"/>
    <x v="0"/>
    <x v="3"/>
    <x v="2"/>
    <x v="2"/>
    <x v="3"/>
    <x v="0"/>
    <x v="4"/>
    <x v="4"/>
    <x v="0"/>
    <x v="2"/>
    <x v="2"/>
    <x v="3"/>
    <x v="3"/>
    <x v="2"/>
    <x v="0"/>
    <x v="0"/>
    <x v="3"/>
    <x v="3"/>
    <x v="1"/>
    <x v="1"/>
    <x v="1"/>
    <x v="0"/>
    <x v="1"/>
    <x v="1"/>
    <x v="0"/>
    <x v="0"/>
    <x v="2"/>
    <x v="1"/>
    <x v="0"/>
    <x v="0"/>
    <x v="4"/>
    <x v="1"/>
    <x v="2"/>
    <x v="1"/>
    <x v="3"/>
    <x v="4"/>
    <x v="1"/>
    <x v="1"/>
    <x v="1"/>
    <x v="0"/>
    <x v="0"/>
    <x v="0"/>
    <x v="0"/>
    <x v="0"/>
    <x v="12"/>
    <x v="44"/>
    <x v="13"/>
    <x v="7"/>
    <x v="0"/>
    <x v="4"/>
    <x v="1"/>
    <x v="1"/>
    <x v="6"/>
    <x v="20"/>
    <x v="0"/>
  </r>
  <r>
    <x v="0"/>
    <x v="1"/>
    <x v="5"/>
    <n v="2"/>
    <x v="3"/>
    <x v="33"/>
    <x v="2"/>
    <x v="0"/>
    <x v="2"/>
    <x v="2"/>
    <x v="3"/>
    <x v="2"/>
    <x v="2"/>
    <x v="0"/>
    <x v="3"/>
    <x v="3"/>
    <x v="3"/>
    <x v="1"/>
    <x v="4"/>
    <x v="4"/>
    <x v="2"/>
    <x v="3"/>
    <x v="3"/>
    <x v="3"/>
    <x v="2"/>
    <x v="2"/>
    <x v="3"/>
    <x v="3"/>
    <x v="2"/>
    <x v="3"/>
    <x v="3"/>
    <x v="4"/>
    <x v="2"/>
    <x v="2"/>
    <x v="2"/>
    <x v="2"/>
    <x v="2"/>
    <x v="2"/>
    <x v="0"/>
    <x v="0"/>
    <x v="0"/>
    <x v="0"/>
    <x v="1"/>
    <x v="4"/>
    <x v="2"/>
    <x v="3"/>
    <x v="4"/>
    <x v="0"/>
    <x v="0"/>
    <x v="0"/>
    <x v="2"/>
    <x v="15"/>
    <x v="4"/>
    <x v="9"/>
    <x v="5"/>
    <x v="4"/>
    <x v="2"/>
    <x v="4"/>
    <x v="5"/>
    <x v="4"/>
    <x v="2"/>
  </r>
  <r>
    <x v="0"/>
    <x v="1"/>
    <x v="5"/>
    <n v="2"/>
    <x v="3"/>
    <x v="33"/>
    <x v="0"/>
    <x v="2"/>
    <x v="2"/>
    <x v="3"/>
    <x v="3"/>
    <x v="1"/>
    <x v="4"/>
    <x v="0"/>
    <x v="1"/>
    <x v="3"/>
    <x v="3"/>
    <x v="4"/>
    <x v="3"/>
    <x v="3"/>
    <x v="1"/>
    <x v="1"/>
    <x v="2"/>
    <x v="0"/>
    <x v="0"/>
    <x v="3"/>
    <x v="1"/>
    <x v="0"/>
    <x v="1"/>
    <x v="1"/>
    <x v="2"/>
    <x v="3"/>
    <x v="3"/>
    <x v="1"/>
    <x v="3"/>
    <x v="2"/>
    <x v="0"/>
    <x v="1"/>
    <x v="2"/>
    <x v="3"/>
    <x v="3"/>
    <x v="0"/>
    <x v="1"/>
    <x v="2"/>
    <x v="1"/>
    <x v="1"/>
    <x v="4"/>
    <x v="0"/>
    <x v="0"/>
    <x v="0"/>
    <x v="3"/>
    <x v="40"/>
    <x v="8"/>
    <x v="2"/>
    <x v="1"/>
    <x v="2"/>
    <x v="3"/>
    <x v="1"/>
    <x v="12"/>
    <x v="9"/>
    <x v="4"/>
  </r>
  <r>
    <x v="0"/>
    <x v="1"/>
    <x v="5"/>
    <n v="2"/>
    <x v="3"/>
    <x v="33"/>
    <x v="1"/>
    <x v="3"/>
    <x v="2"/>
    <x v="3"/>
    <x v="2"/>
    <x v="2"/>
    <x v="3"/>
    <x v="4"/>
    <x v="3"/>
    <x v="2"/>
    <x v="2"/>
    <x v="2"/>
    <x v="1"/>
    <x v="2"/>
    <x v="3"/>
    <x v="1"/>
    <x v="2"/>
    <x v="0"/>
    <x v="0"/>
    <x v="1"/>
    <x v="0"/>
    <x v="4"/>
    <x v="3"/>
    <x v="2"/>
    <x v="2"/>
    <x v="0"/>
    <x v="1"/>
    <x v="5"/>
    <x v="0"/>
    <x v="1"/>
    <x v="0"/>
    <x v="1"/>
    <x v="2"/>
    <x v="4"/>
    <x v="3"/>
    <x v="2"/>
    <x v="1"/>
    <x v="1"/>
    <x v="0"/>
    <x v="0"/>
    <x v="1"/>
    <x v="0"/>
    <x v="0"/>
    <x v="0"/>
    <x v="9"/>
    <x v="17"/>
    <x v="14"/>
    <x v="2"/>
    <x v="6"/>
    <x v="2"/>
    <x v="6"/>
    <x v="6"/>
    <x v="33"/>
    <x v="13"/>
    <x v="5"/>
  </r>
  <r>
    <x v="0"/>
    <x v="1"/>
    <x v="9"/>
    <n v="2"/>
    <x v="2"/>
    <x v="48"/>
    <x v="1"/>
    <x v="3"/>
    <x v="2"/>
    <x v="3"/>
    <x v="3"/>
    <x v="1"/>
    <x v="2"/>
    <x v="4"/>
    <x v="2"/>
    <x v="2"/>
    <x v="2"/>
    <x v="1"/>
    <x v="2"/>
    <x v="1"/>
    <x v="3"/>
    <x v="1"/>
    <x v="1"/>
    <x v="0"/>
    <x v="1"/>
    <x v="1"/>
    <x v="4"/>
    <x v="2"/>
    <x v="0"/>
    <x v="1"/>
    <x v="2"/>
    <x v="2"/>
    <x v="1"/>
    <x v="1"/>
    <x v="3"/>
    <x v="3"/>
    <x v="1"/>
    <x v="1"/>
    <x v="2"/>
    <x v="3"/>
    <x v="2"/>
    <x v="2"/>
    <x v="1"/>
    <x v="1"/>
    <x v="0"/>
    <x v="0"/>
    <x v="1"/>
    <x v="0"/>
    <x v="0"/>
    <x v="0"/>
    <x v="9"/>
    <x v="40"/>
    <x v="15"/>
    <x v="9"/>
    <x v="6"/>
    <x v="6"/>
    <x v="1"/>
    <x v="9"/>
    <x v="35"/>
    <x v="1"/>
    <x v="1"/>
  </r>
  <r>
    <x v="0"/>
    <x v="1"/>
    <x v="9"/>
    <n v="2"/>
    <x v="2"/>
    <x v="48"/>
    <x v="1"/>
    <x v="2"/>
    <x v="3"/>
    <x v="1"/>
    <x v="3"/>
    <x v="1"/>
    <x v="4"/>
    <x v="4"/>
    <x v="3"/>
    <x v="3"/>
    <x v="3"/>
    <x v="1"/>
    <x v="3"/>
    <x v="3"/>
    <x v="1"/>
    <x v="2"/>
    <x v="2"/>
    <x v="0"/>
    <x v="1"/>
    <x v="1"/>
    <x v="4"/>
    <x v="5"/>
    <x v="0"/>
    <x v="1"/>
    <x v="2"/>
    <x v="3"/>
    <x v="3"/>
    <x v="5"/>
    <x v="4"/>
    <x v="3"/>
    <x v="1"/>
    <x v="1"/>
    <x v="4"/>
    <x v="3"/>
    <x v="4"/>
    <x v="4"/>
    <x v="1"/>
    <x v="3"/>
    <x v="0"/>
    <x v="1"/>
    <x v="2"/>
    <x v="0"/>
    <x v="0"/>
    <x v="0"/>
    <x v="4"/>
    <x v="4"/>
    <x v="4"/>
    <x v="2"/>
    <x v="2"/>
    <x v="2"/>
    <x v="1"/>
    <x v="7"/>
    <x v="4"/>
    <x v="14"/>
    <x v="7"/>
  </r>
  <r>
    <x v="0"/>
    <x v="1"/>
    <x v="10"/>
    <n v="2"/>
    <x v="16"/>
    <x v="54"/>
    <x v="0"/>
    <x v="0"/>
    <x v="2"/>
    <x v="1"/>
    <x v="4"/>
    <x v="2"/>
    <x v="2"/>
    <x v="2"/>
    <x v="2"/>
    <x v="2"/>
    <x v="2"/>
    <x v="3"/>
    <x v="2"/>
    <x v="0"/>
    <x v="2"/>
    <x v="0"/>
    <x v="3"/>
    <x v="3"/>
    <x v="0"/>
    <x v="2"/>
    <x v="0"/>
    <x v="4"/>
    <x v="1"/>
    <x v="1"/>
    <x v="3"/>
    <x v="4"/>
    <x v="1"/>
    <x v="3"/>
    <x v="2"/>
    <x v="2"/>
    <x v="3"/>
    <x v="1"/>
    <x v="0"/>
    <x v="3"/>
    <x v="2"/>
    <x v="0"/>
    <x v="1"/>
    <x v="0"/>
    <x v="1"/>
    <x v="0"/>
    <x v="2"/>
    <x v="0"/>
    <x v="0"/>
    <x v="0"/>
    <x v="9"/>
    <x v="76"/>
    <x v="14"/>
    <x v="0"/>
    <x v="0"/>
    <x v="4"/>
    <x v="3"/>
    <x v="6"/>
    <x v="6"/>
    <x v="3"/>
    <x v="2"/>
  </r>
  <r>
    <x v="0"/>
    <x v="1"/>
    <x v="9"/>
    <n v="2"/>
    <x v="4"/>
    <x v="42"/>
    <x v="1"/>
    <x v="3"/>
    <x v="3"/>
    <x v="2"/>
    <x v="2"/>
    <x v="1"/>
    <x v="2"/>
    <x v="4"/>
    <x v="2"/>
    <x v="2"/>
    <x v="2"/>
    <x v="2"/>
    <x v="1"/>
    <x v="2"/>
    <x v="1"/>
    <x v="2"/>
    <x v="2"/>
    <x v="0"/>
    <x v="1"/>
    <x v="3"/>
    <x v="0"/>
    <x v="0"/>
    <x v="0"/>
    <x v="2"/>
    <x v="2"/>
    <x v="3"/>
    <x v="1"/>
    <x v="1"/>
    <x v="3"/>
    <x v="3"/>
    <x v="0"/>
    <x v="1"/>
    <x v="2"/>
    <x v="2"/>
    <x v="3"/>
    <x v="2"/>
    <x v="1"/>
    <x v="1"/>
    <x v="0"/>
    <x v="1"/>
    <x v="1"/>
    <x v="0"/>
    <x v="0"/>
    <x v="0"/>
    <x v="9"/>
    <x v="10"/>
    <x v="13"/>
    <x v="2"/>
    <x v="2"/>
    <x v="2"/>
    <x v="6"/>
    <x v="0"/>
    <x v="10"/>
    <x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5">
  <r>
    <x v="0"/>
    <x v="0"/>
    <x v="0"/>
    <x v="0"/>
    <x v="0"/>
    <x v="0"/>
    <x v="0"/>
    <x v="0"/>
    <x v="0"/>
    <x v="0"/>
    <x v="0"/>
    <x v="0"/>
    <x v="0"/>
    <x v="0"/>
    <x v="0"/>
    <x v="0"/>
    <x v="0"/>
    <x v="0"/>
    <x v="0"/>
    <x v="0"/>
    <x v="0"/>
    <x v="0"/>
    <x v="0"/>
    <x v="0"/>
    <x v="0"/>
    <x v="0"/>
    <x v="0"/>
    <x v="0"/>
    <x v="0"/>
    <x v="0"/>
    <x v="0"/>
    <x v="0"/>
    <x v="0"/>
    <x v="0"/>
    <x v="0"/>
    <x v="0"/>
    <x v="0"/>
    <x v="0"/>
    <x v="0"/>
    <x v="0"/>
    <x v="0"/>
    <x v="0"/>
    <x v="0"/>
    <x v="0"/>
    <x v="0"/>
    <x v="0"/>
    <x v="0"/>
    <x v="0"/>
    <x v="0"/>
    <x v="0"/>
  </r>
  <r>
    <x v="0"/>
    <x v="0"/>
    <x v="0"/>
    <x v="0"/>
    <x v="1"/>
    <x v="1"/>
    <x v="1"/>
    <x v="1"/>
    <x v="1"/>
    <x v="1"/>
    <x v="1"/>
    <x v="1"/>
    <x v="1"/>
    <x v="1"/>
    <x v="1"/>
    <x v="1"/>
    <x v="1"/>
    <x v="1"/>
    <x v="1"/>
    <x v="1"/>
    <x v="1"/>
    <x v="1"/>
    <x v="1"/>
    <x v="1"/>
    <x v="1"/>
    <x v="1"/>
    <x v="1"/>
    <x v="0"/>
    <x v="1"/>
    <x v="1"/>
    <x v="1"/>
    <x v="1"/>
    <x v="1"/>
    <x v="1"/>
    <x v="1"/>
    <x v="1"/>
    <x v="1"/>
    <x v="1"/>
    <x v="1"/>
    <x v="1"/>
    <x v="1"/>
    <x v="1"/>
    <x v="1"/>
    <x v="1"/>
    <x v="0"/>
    <x v="1"/>
    <x v="1"/>
    <x v="0"/>
    <x v="0"/>
    <x v="0"/>
  </r>
  <r>
    <x v="0"/>
    <x v="0"/>
    <x v="0"/>
    <x v="0"/>
    <x v="1"/>
    <x v="1"/>
    <x v="1"/>
    <x v="0"/>
    <x v="2"/>
    <x v="2"/>
    <x v="2"/>
    <x v="2"/>
    <x v="2"/>
    <x v="2"/>
    <x v="2"/>
    <x v="0"/>
    <x v="2"/>
    <x v="2"/>
    <x v="1"/>
    <x v="2"/>
    <x v="1"/>
    <x v="2"/>
    <x v="2"/>
    <x v="0"/>
    <x v="2"/>
    <x v="2"/>
    <x v="2"/>
    <x v="1"/>
    <x v="1"/>
    <x v="1"/>
    <x v="2"/>
    <x v="0"/>
    <x v="1"/>
    <x v="2"/>
    <x v="2"/>
    <x v="2"/>
    <x v="0"/>
    <x v="0"/>
    <x v="0"/>
    <x v="0"/>
    <x v="0"/>
    <x v="0"/>
    <x v="0"/>
    <x v="0"/>
    <x v="1"/>
    <x v="0"/>
    <x v="0"/>
    <x v="0"/>
    <x v="0"/>
    <x v="0"/>
  </r>
  <r>
    <x v="0"/>
    <x v="0"/>
    <x v="0"/>
    <x v="0"/>
    <x v="1"/>
    <x v="1"/>
    <x v="1"/>
    <x v="2"/>
    <x v="3"/>
    <x v="2"/>
    <x v="2"/>
    <x v="1"/>
    <x v="2"/>
    <x v="2"/>
    <x v="2"/>
    <x v="2"/>
    <x v="3"/>
    <x v="3"/>
    <x v="1"/>
    <x v="0"/>
    <x v="1"/>
    <x v="0"/>
    <x v="1"/>
    <x v="1"/>
    <x v="0"/>
    <x v="3"/>
    <x v="1"/>
    <x v="2"/>
    <x v="1"/>
    <x v="1"/>
    <x v="1"/>
    <x v="2"/>
    <x v="1"/>
    <x v="1"/>
    <x v="1"/>
    <x v="2"/>
    <x v="1"/>
    <x v="0"/>
    <x v="0"/>
    <x v="0"/>
    <x v="0"/>
    <x v="0"/>
    <x v="2"/>
    <x v="1"/>
    <x v="1"/>
    <x v="2"/>
    <x v="2"/>
    <x v="0"/>
    <x v="0"/>
    <x v="0"/>
  </r>
  <r>
    <x v="0"/>
    <x v="0"/>
    <x v="0"/>
    <x v="0"/>
    <x v="1"/>
    <x v="1"/>
    <x v="1"/>
    <x v="2"/>
    <x v="3"/>
    <x v="1"/>
    <x v="3"/>
    <x v="1"/>
    <x v="2"/>
    <x v="2"/>
    <x v="3"/>
    <x v="2"/>
    <x v="3"/>
    <x v="4"/>
    <x v="1"/>
    <x v="3"/>
    <x v="1"/>
    <x v="2"/>
    <x v="2"/>
    <x v="0"/>
    <x v="0"/>
    <x v="3"/>
    <x v="2"/>
    <x v="1"/>
    <x v="1"/>
    <x v="2"/>
    <x v="2"/>
    <x v="3"/>
    <x v="1"/>
    <x v="1"/>
    <x v="1"/>
    <x v="3"/>
    <x v="1"/>
    <x v="0"/>
    <x v="0"/>
    <x v="0"/>
    <x v="0"/>
    <x v="0"/>
    <x v="3"/>
    <x v="1"/>
    <x v="1"/>
    <x v="2"/>
    <x v="3"/>
    <x v="0"/>
    <x v="0"/>
    <x v="0"/>
  </r>
  <r>
    <x v="0"/>
    <x v="0"/>
    <x v="0"/>
    <x v="0"/>
    <x v="1"/>
    <x v="1"/>
    <x v="1"/>
    <x v="2"/>
    <x v="2"/>
    <x v="1"/>
    <x v="3"/>
    <x v="2"/>
    <x v="3"/>
    <x v="3"/>
    <x v="3"/>
    <x v="0"/>
    <x v="3"/>
    <x v="2"/>
    <x v="1"/>
    <x v="0"/>
    <x v="0"/>
    <x v="1"/>
    <x v="2"/>
    <x v="2"/>
    <x v="0"/>
    <x v="0"/>
    <x v="2"/>
    <x v="1"/>
    <x v="1"/>
    <x v="1"/>
    <x v="2"/>
    <x v="0"/>
    <x v="1"/>
    <x v="3"/>
    <x v="3"/>
    <x v="1"/>
    <x v="0"/>
    <x v="0"/>
    <x v="0"/>
    <x v="0"/>
    <x v="0"/>
    <x v="0"/>
    <x v="3"/>
    <x v="2"/>
    <x v="1"/>
    <x v="2"/>
    <x v="0"/>
    <x v="0"/>
    <x v="0"/>
    <x v="0"/>
  </r>
  <r>
    <x v="0"/>
    <x v="0"/>
    <x v="0"/>
    <x v="0"/>
    <x v="1"/>
    <x v="1"/>
    <x v="0"/>
    <x v="2"/>
    <x v="2"/>
    <x v="0"/>
    <x v="0"/>
    <x v="0"/>
    <x v="3"/>
    <x v="0"/>
    <x v="0"/>
    <x v="0"/>
    <x v="3"/>
    <x v="4"/>
    <x v="2"/>
    <x v="4"/>
    <x v="2"/>
    <x v="3"/>
    <x v="3"/>
    <x v="3"/>
    <x v="2"/>
    <x v="2"/>
    <x v="3"/>
    <x v="3"/>
    <x v="2"/>
    <x v="3"/>
    <x v="3"/>
    <x v="4"/>
    <x v="2"/>
    <x v="2"/>
    <x v="2"/>
    <x v="2"/>
    <x v="2"/>
    <x v="0"/>
    <x v="0"/>
    <x v="0"/>
    <x v="0"/>
    <x v="0"/>
    <x v="0"/>
    <x v="0"/>
    <x v="1"/>
    <x v="1"/>
    <x v="0"/>
    <x v="0"/>
    <x v="0"/>
    <x v="0"/>
  </r>
  <r>
    <x v="0"/>
    <x v="0"/>
    <x v="0"/>
    <x v="0"/>
    <x v="1"/>
    <x v="1"/>
    <x v="1"/>
    <x v="0"/>
    <x v="0"/>
    <x v="0"/>
    <x v="3"/>
    <x v="2"/>
    <x v="3"/>
    <x v="0"/>
    <x v="2"/>
    <x v="0"/>
    <x v="0"/>
    <x v="3"/>
    <x v="3"/>
    <x v="3"/>
    <x v="0"/>
    <x v="3"/>
    <x v="2"/>
    <x v="0"/>
    <x v="0"/>
    <x v="0"/>
    <x v="0"/>
    <x v="1"/>
    <x v="1"/>
    <x v="1"/>
    <x v="2"/>
    <x v="0"/>
    <x v="3"/>
    <x v="0"/>
    <x v="0"/>
    <x v="0"/>
    <x v="3"/>
    <x v="0"/>
    <x v="0"/>
    <x v="0"/>
    <x v="0"/>
    <x v="0"/>
    <x v="2"/>
    <x v="1"/>
    <x v="1"/>
    <x v="1"/>
    <x v="1"/>
    <x v="0"/>
    <x v="0"/>
    <x v="0"/>
  </r>
  <r>
    <x v="0"/>
    <x v="0"/>
    <x v="1"/>
    <x v="0"/>
    <x v="2"/>
    <x v="2"/>
    <x v="0"/>
    <x v="3"/>
    <x v="3"/>
    <x v="1"/>
    <x v="1"/>
    <x v="2"/>
    <x v="4"/>
    <x v="0"/>
    <x v="2"/>
    <x v="3"/>
    <x v="2"/>
    <x v="1"/>
    <x v="1"/>
    <x v="2"/>
    <x v="3"/>
    <x v="1"/>
    <x v="0"/>
    <x v="4"/>
    <x v="3"/>
    <x v="2"/>
    <x v="2"/>
    <x v="4"/>
    <x v="1"/>
    <x v="1"/>
    <x v="0"/>
    <x v="0"/>
    <x v="2"/>
    <x v="2"/>
    <x v="2"/>
    <x v="2"/>
    <x v="0"/>
    <x v="0"/>
    <x v="0"/>
    <x v="0"/>
    <x v="0"/>
    <x v="0"/>
    <x v="0"/>
    <x v="1"/>
    <x v="1"/>
    <x v="2"/>
    <x v="0"/>
    <x v="0"/>
    <x v="0"/>
    <x v="0"/>
  </r>
  <r>
    <x v="0"/>
    <x v="0"/>
    <x v="1"/>
    <x v="0"/>
    <x v="3"/>
    <x v="3"/>
    <x v="1"/>
    <x v="2"/>
    <x v="3"/>
    <x v="0"/>
    <x v="1"/>
    <x v="3"/>
    <x v="4"/>
    <x v="0"/>
    <x v="3"/>
    <x v="4"/>
    <x v="3"/>
    <x v="4"/>
    <x v="3"/>
    <x v="3"/>
    <x v="3"/>
    <x v="1"/>
    <x v="2"/>
    <x v="2"/>
    <x v="1"/>
    <x v="0"/>
    <x v="1"/>
    <x v="0"/>
    <x v="1"/>
    <x v="2"/>
    <x v="2"/>
    <x v="0"/>
    <x v="1"/>
    <x v="4"/>
    <x v="2"/>
    <x v="1"/>
    <x v="3"/>
    <x v="0"/>
    <x v="0"/>
    <x v="0"/>
    <x v="0"/>
    <x v="0"/>
    <x v="4"/>
    <x v="1"/>
    <x v="0"/>
    <x v="2"/>
    <x v="2"/>
    <x v="0"/>
    <x v="0"/>
    <x v="0"/>
  </r>
  <r>
    <x v="0"/>
    <x v="0"/>
    <x v="1"/>
    <x v="0"/>
    <x v="3"/>
    <x v="2"/>
    <x v="0"/>
    <x v="2"/>
    <x v="3"/>
    <x v="1"/>
    <x v="1"/>
    <x v="3"/>
    <x v="5"/>
    <x v="0"/>
    <x v="3"/>
    <x v="4"/>
    <x v="4"/>
    <x v="1"/>
    <x v="3"/>
    <x v="0"/>
    <x v="1"/>
    <x v="1"/>
    <x v="0"/>
    <x v="4"/>
    <x v="1"/>
    <x v="1"/>
    <x v="2"/>
    <x v="4"/>
    <x v="1"/>
    <x v="3"/>
    <x v="4"/>
    <x v="1"/>
    <x v="0"/>
    <x v="1"/>
    <x v="2"/>
    <x v="2"/>
    <x v="1"/>
    <x v="1"/>
    <x v="2"/>
    <x v="2"/>
    <x v="2"/>
    <x v="1"/>
    <x v="1"/>
    <x v="1"/>
    <x v="0"/>
    <x v="1"/>
    <x v="2"/>
    <x v="0"/>
    <x v="0"/>
    <x v="0"/>
  </r>
  <r>
    <x v="0"/>
    <x v="0"/>
    <x v="1"/>
    <x v="0"/>
    <x v="3"/>
    <x v="2"/>
    <x v="1"/>
    <x v="2"/>
    <x v="3"/>
    <x v="2"/>
    <x v="3"/>
    <x v="2"/>
    <x v="4"/>
    <x v="0"/>
    <x v="2"/>
    <x v="2"/>
    <x v="3"/>
    <x v="4"/>
    <x v="3"/>
    <x v="3"/>
    <x v="4"/>
    <x v="2"/>
    <x v="2"/>
    <x v="0"/>
    <x v="1"/>
    <x v="1"/>
    <x v="0"/>
    <x v="4"/>
    <x v="0"/>
    <x v="2"/>
    <x v="1"/>
    <x v="2"/>
    <x v="1"/>
    <x v="1"/>
    <x v="3"/>
    <x v="1"/>
    <x v="1"/>
    <x v="1"/>
    <x v="1"/>
    <x v="1"/>
    <x v="3"/>
    <x v="2"/>
    <x v="1"/>
    <x v="1"/>
    <x v="1"/>
    <x v="1"/>
    <x v="1"/>
    <x v="0"/>
    <x v="0"/>
    <x v="0"/>
  </r>
  <r>
    <x v="0"/>
    <x v="0"/>
    <x v="1"/>
    <x v="0"/>
    <x v="2"/>
    <x v="2"/>
    <x v="0"/>
    <x v="2"/>
    <x v="3"/>
    <x v="2"/>
    <x v="3"/>
    <x v="1"/>
    <x v="4"/>
    <x v="4"/>
    <x v="2"/>
    <x v="2"/>
    <x v="3"/>
    <x v="4"/>
    <x v="3"/>
    <x v="2"/>
    <x v="3"/>
    <x v="2"/>
    <x v="2"/>
    <x v="0"/>
    <x v="1"/>
    <x v="3"/>
    <x v="1"/>
    <x v="0"/>
    <x v="0"/>
    <x v="2"/>
    <x v="2"/>
    <x v="3"/>
    <x v="1"/>
    <x v="3"/>
    <x v="3"/>
    <x v="3"/>
    <x v="1"/>
    <x v="0"/>
    <x v="0"/>
    <x v="0"/>
    <x v="0"/>
    <x v="0"/>
    <x v="4"/>
    <x v="0"/>
    <x v="2"/>
    <x v="1"/>
    <x v="2"/>
    <x v="0"/>
    <x v="0"/>
    <x v="0"/>
  </r>
  <r>
    <x v="0"/>
    <x v="0"/>
    <x v="1"/>
    <x v="0"/>
    <x v="2"/>
    <x v="2"/>
    <x v="0"/>
    <x v="2"/>
    <x v="3"/>
    <x v="3"/>
    <x v="3"/>
    <x v="2"/>
    <x v="4"/>
    <x v="2"/>
    <x v="1"/>
    <x v="2"/>
    <x v="0"/>
    <x v="3"/>
    <x v="3"/>
    <x v="3"/>
    <x v="0"/>
    <x v="0"/>
    <x v="0"/>
    <x v="0"/>
    <x v="1"/>
    <x v="1"/>
    <x v="0"/>
    <x v="4"/>
    <x v="1"/>
    <x v="1"/>
    <x v="2"/>
    <x v="0"/>
    <x v="0"/>
    <x v="3"/>
    <x v="0"/>
    <x v="1"/>
    <x v="0"/>
    <x v="1"/>
    <x v="3"/>
    <x v="3"/>
    <x v="1"/>
    <x v="1"/>
    <x v="1"/>
    <x v="0"/>
    <x v="1"/>
    <x v="0"/>
    <x v="1"/>
    <x v="0"/>
    <x v="0"/>
    <x v="0"/>
  </r>
  <r>
    <x v="0"/>
    <x v="0"/>
    <x v="1"/>
    <x v="0"/>
    <x v="3"/>
    <x v="2"/>
    <x v="0"/>
    <x v="0"/>
    <x v="0"/>
    <x v="0"/>
    <x v="2"/>
    <x v="4"/>
    <x v="3"/>
    <x v="0"/>
    <x v="0"/>
    <x v="2"/>
    <x v="3"/>
    <x v="0"/>
    <x v="0"/>
    <x v="3"/>
    <x v="3"/>
    <x v="1"/>
    <x v="0"/>
    <x v="4"/>
    <x v="4"/>
    <x v="3"/>
    <x v="2"/>
    <x v="4"/>
    <x v="1"/>
    <x v="4"/>
    <x v="2"/>
    <x v="3"/>
    <x v="0"/>
    <x v="0"/>
    <x v="0"/>
    <x v="3"/>
    <x v="0"/>
    <x v="0"/>
    <x v="0"/>
    <x v="0"/>
    <x v="0"/>
    <x v="0"/>
    <x v="3"/>
    <x v="0"/>
    <x v="0"/>
    <x v="0"/>
    <x v="4"/>
    <x v="0"/>
    <x v="0"/>
    <x v="0"/>
  </r>
  <r>
    <x v="0"/>
    <x v="0"/>
    <x v="1"/>
    <x v="0"/>
    <x v="3"/>
    <x v="2"/>
    <x v="0"/>
    <x v="3"/>
    <x v="2"/>
    <x v="3"/>
    <x v="2"/>
    <x v="2"/>
    <x v="2"/>
    <x v="4"/>
    <x v="2"/>
    <x v="2"/>
    <x v="2"/>
    <x v="2"/>
    <x v="1"/>
    <x v="3"/>
    <x v="1"/>
    <x v="0"/>
    <x v="0"/>
    <x v="0"/>
    <x v="0"/>
    <x v="3"/>
    <x v="0"/>
    <x v="4"/>
    <x v="1"/>
    <x v="1"/>
    <x v="2"/>
    <x v="0"/>
    <x v="3"/>
    <x v="1"/>
    <x v="1"/>
    <x v="3"/>
    <x v="0"/>
    <x v="0"/>
    <x v="0"/>
    <x v="0"/>
    <x v="0"/>
    <x v="0"/>
    <x v="3"/>
    <x v="1"/>
    <x v="1"/>
    <x v="0"/>
    <x v="2"/>
    <x v="0"/>
    <x v="0"/>
    <x v="0"/>
  </r>
  <r>
    <x v="0"/>
    <x v="0"/>
    <x v="1"/>
    <x v="0"/>
    <x v="3"/>
    <x v="2"/>
    <x v="1"/>
    <x v="2"/>
    <x v="3"/>
    <x v="1"/>
    <x v="2"/>
    <x v="1"/>
    <x v="4"/>
    <x v="0"/>
    <x v="2"/>
    <x v="2"/>
    <x v="2"/>
    <x v="3"/>
    <x v="3"/>
    <x v="2"/>
    <x v="0"/>
    <x v="0"/>
    <x v="1"/>
    <x v="1"/>
    <x v="1"/>
    <x v="2"/>
    <x v="0"/>
    <x v="4"/>
    <x v="1"/>
    <x v="1"/>
    <x v="2"/>
    <x v="3"/>
    <x v="1"/>
    <x v="4"/>
    <x v="0"/>
    <x v="3"/>
    <x v="0"/>
    <x v="0"/>
    <x v="0"/>
    <x v="0"/>
    <x v="0"/>
    <x v="0"/>
    <x v="4"/>
    <x v="1"/>
    <x v="0"/>
    <x v="2"/>
    <x v="0"/>
    <x v="0"/>
    <x v="0"/>
    <x v="0"/>
  </r>
  <r>
    <x v="0"/>
    <x v="0"/>
    <x v="1"/>
    <x v="0"/>
    <x v="3"/>
    <x v="2"/>
    <x v="0"/>
    <x v="3"/>
    <x v="4"/>
    <x v="2"/>
    <x v="3"/>
    <x v="3"/>
    <x v="2"/>
    <x v="4"/>
    <x v="3"/>
    <x v="3"/>
    <x v="2"/>
    <x v="2"/>
    <x v="1"/>
    <x v="2"/>
    <x v="1"/>
    <x v="2"/>
    <x v="2"/>
    <x v="0"/>
    <x v="1"/>
    <x v="3"/>
    <x v="1"/>
    <x v="0"/>
    <x v="1"/>
    <x v="1"/>
    <x v="1"/>
    <x v="2"/>
    <x v="3"/>
    <x v="1"/>
    <x v="3"/>
    <x v="2"/>
    <x v="2"/>
    <x v="0"/>
    <x v="0"/>
    <x v="0"/>
    <x v="0"/>
    <x v="0"/>
    <x v="3"/>
    <x v="1"/>
    <x v="0"/>
    <x v="1"/>
    <x v="2"/>
    <x v="0"/>
    <x v="0"/>
    <x v="0"/>
  </r>
  <r>
    <x v="0"/>
    <x v="0"/>
    <x v="2"/>
    <x v="0"/>
    <x v="2"/>
    <x v="2"/>
    <x v="2"/>
    <x v="2"/>
    <x v="2"/>
    <x v="0"/>
    <x v="3"/>
    <x v="2"/>
    <x v="3"/>
    <x v="4"/>
    <x v="2"/>
    <x v="0"/>
    <x v="0"/>
    <x v="1"/>
    <x v="1"/>
    <x v="0"/>
    <x v="0"/>
    <x v="0"/>
    <x v="2"/>
    <x v="0"/>
    <x v="0"/>
    <x v="3"/>
    <x v="0"/>
    <x v="0"/>
    <x v="1"/>
    <x v="1"/>
    <x v="2"/>
    <x v="2"/>
    <x v="0"/>
    <x v="1"/>
    <x v="0"/>
    <x v="3"/>
    <x v="0"/>
    <x v="0"/>
    <x v="0"/>
    <x v="0"/>
    <x v="0"/>
    <x v="0"/>
    <x v="3"/>
    <x v="1"/>
    <x v="1"/>
    <x v="2"/>
    <x v="0"/>
    <x v="0"/>
    <x v="0"/>
    <x v="0"/>
  </r>
  <r>
    <x v="0"/>
    <x v="0"/>
    <x v="1"/>
    <x v="0"/>
    <x v="3"/>
    <x v="4"/>
    <x v="0"/>
    <x v="0"/>
    <x v="0"/>
    <x v="2"/>
    <x v="3"/>
    <x v="5"/>
    <x v="2"/>
    <x v="4"/>
    <x v="3"/>
    <x v="2"/>
    <x v="0"/>
    <x v="3"/>
    <x v="1"/>
    <x v="3"/>
    <x v="0"/>
    <x v="0"/>
    <x v="1"/>
    <x v="1"/>
    <x v="1"/>
    <x v="3"/>
    <x v="1"/>
    <x v="0"/>
    <x v="1"/>
    <x v="1"/>
    <x v="2"/>
    <x v="2"/>
    <x v="0"/>
    <x v="1"/>
    <x v="1"/>
    <x v="3"/>
    <x v="3"/>
    <x v="0"/>
    <x v="0"/>
    <x v="0"/>
    <x v="0"/>
    <x v="0"/>
    <x v="3"/>
    <x v="1"/>
    <x v="1"/>
    <x v="1"/>
    <x v="2"/>
    <x v="0"/>
    <x v="0"/>
    <x v="0"/>
  </r>
  <r>
    <x v="0"/>
    <x v="0"/>
    <x v="1"/>
    <x v="0"/>
    <x v="3"/>
    <x v="5"/>
    <x v="3"/>
    <x v="2"/>
    <x v="2"/>
    <x v="2"/>
    <x v="2"/>
    <x v="2"/>
    <x v="2"/>
    <x v="0"/>
    <x v="2"/>
    <x v="2"/>
    <x v="3"/>
    <x v="1"/>
    <x v="1"/>
    <x v="0"/>
    <x v="2"/>
    <x v="0"/>
    <x v="2"/>
    <x v="0"/>
    <x v="0"/>
    <x v="2"/>
    <x v="1"/>
    <x v="2"/>
    <x v="0"/>
    <x v="1"/>
    <x v="2"/>
    <x v="4"/>
    <x v="3"/>
    <x v="2"/>
    <x v="0"/>
    <x v="3"/>
    <x v="0"/>
    <x v="0"/>
    <x v="0"/>
    <x v="0"/>
    <x v="0"/>
    <x v="0"/>
    <x v="3"/>
    <x v="3"/>
    <x v="0"/>
    <x v="2"/>
    <x v="3"/>
    <x v="0"/>
    <x v="0"/>
    <x v="0"/>
  </r>
  <r>
    <x v="0"/>
    <x v="0"/>
    <x v="2"/>
    <x v="0"/>
    <x v="4"/>
    <x v="6"/>
    <x v="1"/>
    <x v="3"/>
    <x v="2"/>
    <x v="2"/>
    <x v="0"/>
    <x v="0"/>
    <x v="2"/>
    <x v="0"/>
    <x v="2"/>
    <x v="2"/>
    <x v="0"/>
    <x v="2"/>
    <x v="0"/>
    <x v="3"/>
    <x v="0"/>
    <x v="0"/>
    <x v="2"/>
    <x v="0"/>
    <x v="0"/>
    <x v="3"/>
    <x v="0"/>
    <x v="4"/>
    <x v="1"/>
    <x v="1"/>
    <x v="0"/>
    <x v="0"/>
    <x v="1"/>
    <x v="3"/>
    <x v="0"/>
    <x v="3"/>
    <x v="3"/>
    <x v="1"/>
    <x v="1"/>
    <x v="1"/>
    <x v="1"/>
    <x v="1"/>
    <x v="1"/>
    <x v="0"/>
    <x v="0"/>
    <x v="0"/>
    <x v="0"/>
    <x v="0"/>
    <x v="0"/>
    <x v="0"/>
  </r>
  <r>
    <x v="0"/>
    <x v="0"/>
    <x v="2"/>
    <x v="0"/>
    <x v="4"/>
    <x v="6"/>
    <x v="1"/>
    <x v="0"/>
    <x v="2"/>
    <x v="2"/>
    <x v="3"/>
    <x v="3"/>
    <x v="4"/>
    <x v="0"/>
    <x v="0"/>
    <x v="0"/>
    <x v="0"/>
    <x v="3"/>
    <x v="3"/>
    <x v="1"/>
    <x v="1"/>
    <x v="2"/>
    <x v="2"/>
    <x v="0"/>
    <x v="0"/>
    <x v="0"/>
    <x v="2"/>
    <x v="1"/>
    <x v="3"/>
    <x v="4"/>
    <x v="0"/>
    <x v="0"/>
    <x v="0"/>
    <x v="3"/>
    <x v="3"/>
    <x v="1"/>
    <x v="3"/>
    <x v="1"/>
    <x v="4"/>
    <x v="3"/>
    <x v="1"/>
    <x v="1"/>
    <x v="1"/>
    <x v="2"/>
    <x v="0"/>
    <x v="0"/>
    <x v="1"/>
    <x v="0"/>
    <x v="0"/>
    <x v="0"/>
  </r>
  <r>
    <x v="0"/>
    <x v="0"/>
    <x v="2"/>
    <x v="0"/>
    <x v="4"/>
    <x v="6"/>
    <x v="1"/>
    <x v="3"/>
    <x v="2"/>
    <x v="3"/>
    <x v="3"/>
    <x v="2"/>
    <x v="3"/>
    <x v="4"/>
    <x v="2"/>
    <x v="2"/>
    <x v="2"/>
    <x v="3"/>
    <x v="3"/>
    <x v="3"/>
    <x v="1"/>
    <x v="0"/>
    <x v="2"/>
    <x v="0"/>
    <x v="1"/>
    <x v="3"/>
    <x v="1"/>
    <x v="4"/>
    <x v="1"/>
    <x v="1"/>
    <x v="2"/>
    <x v="3"/>
    <x v="3"/>
    <x v="3"/>
    <x v="1"/>
    <x v="1"/>
    <x v="0"/>
    <x v="1"/>
    <x v="2"/>
    <x v="1"/>
    <x v="2"/>
    <x v="1"/>
    <x v="1"/>
    <x v="3"/>
    <x v="1"/>
    <x v="1"/>
    <x v="1"/>
    <x v="0"/>
    <x v="0"/>
    <x v="0"/>
  </r>
  <r>
    <x v="0"/>
    <x v="0"/>
    <x v="2"/>
    <x v="0"/>
    <x v="4"/>
    <x v="6"/>
    <x v="0"/>
    <x v="3"/>
    <x v="0"/>
    <x v="2"/>
    <x v="3"/>
    <x v="2"/>
    <x v="2"/>
    <x v="0"/>
    <x v="2"/>
    <x v="0"/>
    <x v="0"/>
    <x v="2"/>
    <x v="3"/>
    <x v="3"/>
    <x v="0"/>
    <x v="0"/>
    <x v="2"/>
    <x v="1"/>
    <x v="0"/>
    <x v="0"/>
    <x v="4"/>
    <x v="0"/>
    <x v="1"/>
    <x v="1"/>
    <x v="0"/>
    <x v="3"/>
    <x v="1"/>
    <x v="3"/>
    <x v="3"/>
    <x v="2"/>
    <x v="1"/>
    <x v="1"/>
    <x v="4"/>
    <x v="2"/>
    <x v="2"/>
    <x v="1"/>
    <x v="1"/>
    <x v="1"/>
    <x v="0"/>
    <x v="0"/>
    <x v="1"/>
    <x v="0"/>
    <x v="0"/>
    <x v="0"/>
  </r>
  <r>
    <x v="0"/>
    <x v="0"/>
    <x v="2"/>
    <x v="0"/>
    <x v="4"/>
    <x v="6"/>
    <x v="0"/>
    <x v="3"/>
    <x v="0"/>
    <x v="2"/>
    <x v="2"/>
    <x v="2"/>
    <x v="3"/>
    <x v="0"/>
    <x v="0"/>
    <x v="0"/>
    <x v="2"/>
    <x v="3"/>
    <x v="4"/>
    <x v="3"/>
    <x v="1"/>
    <x v="0"/>
    <x v="2"/>
    <x v="0"/>
    <x v="0"/>
    <x v="3"/>
    <x v="4"/>
    <x v="5"/>
    <x v="4"/>
    <x v="1"/>
    <x v="2"/>
    <x v="2"/>
    <x v="1"/>
    <x v="1"/>
    <x v="0"/>
    <x v="0"/>
    <x v="0"/>
    <x v="1"/>
    <x v="1"/>
    <x v="4"/>
    <x v="2"/>
    <x v="1"/>
    <x v="1"/>
    <x v="3"/>
    <x v="0"/>
    <x v="1"/>
    <x v="1"/>
    <x v="0"/>
    <x v="0"/>
    <x v="0"/>
  </r>
  <r>
    <x v="0"/>
    <x v="0"/>
    <x v="2"/>
    <x v="0"/>
    <x v="4"/>
    <x v="6"/>
    <x v="0"/>
    <x v="2"/>
    <x v="0"/>
    <x v="1"/>
    <x v="1"/>
    <x v="3"/>
    <x v="2"/>
    <x v="0"/>
    <x v="0"/>
    <x v="0"/>
    <x v="2"/>
    <x v="3"/>
    <x v="3"/>
    <x v="1"/>
    <x v="0"/>
    <x v="4"/>
    <x v="0"/>
    <x v="4"/>
    <x v="1"/>
    <x v="4"/>
    <x v="1"/>
    <x v="4"/>
    <x v="1"/>
    <x v="1"/>
    <x v="1"/>
    <x v="0"/>
    <x v="1"/>
    <x v="1"/>
    <x v="0"/>
    <x v="1"/>
    <x v="4"/>
    <x v="1"/>
    <x v="4"/>
    <x v="3"/>
    <x v="2"/>
    <x v="1"/>
    <x v="1"/>
    <x v="0"/>
    <x v="0"/>
    <x v="0"/>
    <x v="0"/>
    <x v="0"/>
    <x v="0"/>
    <x v="0"/>
  </r>
  <r>
    <x v="0"/>
    <x v="0"/>
    <x v="2"/>
    <x v="0"/>
    <x v="4"/>
    <x v="6"/>
    <x v="1"/>
    <x v="3"/>
    <x v="2"/>
    <x v="2"/>
    <x v="2"/>
    <x v="2"/>
    <x v="3"/>
    <x v="4"/>
    <x v="2"/>
    <x v="2"/>
    <x v="2"/>
    <x v="2"/>
    <x v="3"/>
    <x v="0"/>
    <x v="1"/>
    <x v="0"/>
    <x v="1"/>
    <x v="0"/>
    <x v="0"/>
    <x v="0"/>
    <x v="0"/>
    <x v="0"/>
    <x v="0"/>
    <x v="1"/>
    <x v="0"/>
    <x v="0"/>
    <x v="3"/>
    <x v="3"/>
    <x v="0"/>
    <x v="3"/>
    <x v="3"/>
    <x v="1"/>
    <x v="1"/>
    <x v="1"/>
    <x v="2"/>
    <x v="1"/>
    <x v="1"/>
    <x v="3"/>
    <x v="0"/>
    <x v="1"/>
    <x v="1"/>
    <x v="0"/>
    <x v="0"/>
    <x v="0"/>
  </r>
  <r>
    <x v="0"/>
    <x v="0"/>
    <x v="2"/>
    <x v="0"/>
    <x v="4"/>
    <x v="6"/>
    <x v="0"/>
    <x v="0"/>
    <x v="2"/>
    <x v="2"/>
    <x v="2"/>
    <x v="0"/>
    <x v="3"/>
    <x v="0"/>
    <x v="0"/>
    <x v="0"/>
    <x v="0"/>
    <x v="2"/>
    <x v="4"/>
    <x v="0"/>
    <x v="0"/>
    <x v="0"/>
    <x v="2"/>
    <x v="4"/>
    <x v="4"/>
    <x v="0"/>
    <x v="2"/>
    <x v="1"/>
    <x v="1"/>
    <x v="1"/>
    <x v="0"/>
    <x v="0"/>
    <x v="4"/>
    <x v="4"/>
    <x v="0"/>
    <x v="1"/>
    <x v="3"/>
    <x v="1"/>
    <x v="1"/>
    <x v="4"/>
    <x v="1"/>
    <x v="1"/>
    <x v="1"/>
    <x v="3"/>
    <x v="1"/>
    <x v="0"/>
    <x v="1"/>
    <x v="0"/>
    <x v="0"/>
    <x v="0"/>
  </r>
  <r>
    <x v="0"/>
    <x v="0"/>
    <x v="2"/>
    <x v="0"/>
    <x v="4"/>
    <x v="6"/>
    <x v="1"/>
    <x v="3"/>
    <x v="3"/>
    <x v="1"/>
    <x v="2"/>
    <x v="0"/>
    <x v="3"/>
    <x v="4"/>
    <x v="2"/>
    <x v="2"/>
    <x v="2"/>
    <x v="3"/>
    <x v="4"/>
    <x v="3"/>
    <x v="0"/>
    <x v="1"/>
    <x v="1"/>
    <x v="1"/>
    <x v="0"/>
    <x v="3"/>
    <x v="4"/>
    <x v="0"/>
    <x v="0"/>
    <x v="1"/>
    <x v="2"/>
    <x v="3"/>
    <x v="3"/>
    <x v="1"/>
    <x v="1"/>
    <x v="0"/>
    <x v="0"/>
    <x v="1"/>
    <x v="2"/>
    <x v="2"/>
    <x v="4"/>
    <x v="1"/>
    <x v="1"/>
    <x v="1"/>
    <x v="0"/>
    <x v="0"/>
    <x v="1"/>
    <x v="0"/>
    <x v="0"/>
    <x v="0"/>
  </r>
  <r>
    <x v="0"/>
    <x v="0"/>
    <x v="2"/>
    <x v="0"/>
    <x v="4"/>
    <x v="6"/>
    <x v="1"/>
    <x v="0"/>
    <x v="2"/>
    <x v="3"/>
    <x v="2"/>
    <x v="2"/>
    <x v="3"/>
    <x v="0"/>
    <x v="2"/>
    <x v="2"/>
    <x v="2"/>
    <x v="2"/>
    <x v="1"/>
    <x v="3"/>
    <x v="0"/>
    <x v="0"/>
    <x v="2"/>
    <x v="0"/>
    <x v="0"/>
    <x v="3"/>
    <x v="0"/>
    <x v="4"/>
    <x v="1"/>
    <x v="1"/>
    <x v="0"/>
    <x v="0"/>
    <x v="1"/>
    <x v="1"/>
    <x v="0"/>
    <x v="1"/>
    <x v="0"/>
    <x v="1"/>
    <x v="2"/>
    <x v="2"/>
    <x v="2"/>
    <x v="1"/>
    <x v="1"/>
    <x v="1"/>
    <x v="0"/>
    <x v="0"/>
    <x v="0"/>
    <x v="0"/>
    <x v="0"/>
    <x v="0"/>
  </r>
  <r>
    <x v="0"/>
    <x v="0"/>
    <x v="2"/>
    <x v="0"/>
    <x v="4"/>
    <x v="6"/>
    <x v="1"/>
    <x v="0"/>
    <x v="2"/>
    <x v="2"/>
    <x v="0"/>
    <x v="2"/>
    <x v="3"/>
    <x v="0"/>
    <x v="2"/>
    <x v="2"/>
    <x v="0"/>
    <x v="3"/>
    <x v="0"/>
    <x v="0"/>
    <x v="0"/>
    <x v="0"/>
    <x v="2"/>
    <x v="0"/>
    <x v="4"/>
    <x v="0"/>
    <x v="2"/>
    <x v="4"/>
    <x v="0"/>
    <x v="1"/>
    <x v="2"/>
    <x v="0"/>
    <x v="3"/>
    <x v="3"/>
    <x v="0"/>
    <x v="2"/>
    <x v="1"/>
    <x v="1"/>
    <x v="1"/>
    <x v="1"/>
    <x v="1"/>
    <x v="1"/>
    <x v="1"/>
    <x v="3"/>
    <x v="0"/>
    <x v="1"/>
    <x v="1"/>
    <x v="0"/>
    <x v="0"/>
    <x v="0"/>
  </r>
  <r>
    <x v="0"/>
    <x v="0"/>
    <x v="2"/>
    <x v="0"/>
    <x v="4"/>
    <x v="6"/>
    <x v="1"/>
    <x v="3"/>
    <x v="2"/>
    <x v="2"/>
    <x v="3"/>
    <x v="2"/>
    <x v="2"/>
    <x v="4"/>
    <x v="3"/>
    <x v="0"/>
    <x v="2"/>
    <x v="2"/>
    <x v="3"/>
    <x v="2"/>
    <x v="1"/>
    <x v="1"/>
    <x v="1"/>
    <x v="1"/>
    <x v="0"/>
    <x v="3"/>
    <x v="1"/>
    <x v="0"/>
    <x v="1"/>
    <x v="1"/>
    <x v="2"/>
    <x v="0"/>
    <x v="3"/>
    <x v="1"/>
    <x v="0"/>
    <x v="0"/>
    <x v="0"/>
    <x v="1"/>
    <x v="1"/>
    <x v="1"/>
    <x v="4"/>
    <x v="1"/>
    <x v="1"/>
    <x v="3"/>
    <x v="1"/>
    <x v="1"/>
    <x v="1"/>
    <x v="0"/>
    <x v="0"/>
    <x v="0"/>
  </r>
  <r>
    <x v="0"/>
    <x v="0"/>
    <x v="2"/>
    <x v="0"/>
    <x v="4"/>
    <x v="6"/>
    <x v="1"/>
    <x v="3"/>
    <x v="2"/>
    <x v="2"/>
    <x v="2"/>
    <x v="2"/>
    <x v="3"/>
    <x v="0"/>
    <x v="0"/>
    <x v="2"/>
    <x v="0"/>
    <x v="3"/>
    <x v="3"/>
    <x v="3"/>
    <x v="0"/>
    <x v="0"/>
    <x v="1"/>
    <x v="1"/>
    <x v="0"/>
    <x v="3"/>
    <x v="1"/>
    <x v="0"/>
    <x v="0"/>
    <x v="1"/>
    <x v="2"/>
    <x v="0"/>
    <x v="3"/>
    <x v="1"/>
    <x v="3"/>
    <x v="0"/>
    <x v="0"/>
    <x v="1"/>
    <x v="4"/>
    <x v="2"/>
    <x v="4"/>
    <x v="1"/>
    <x v="1"/>
    <x v="3"/>
    <x v="0"/>
    <x v="0"/>
    <x v="2"/>
    <x v="0"/>
    <x v="0"/>
    <x v="0"/>
  </r>
  <r>
    <x v="0"/>
    <x v="0"/>
    <x v="2"/>
    <x v="0"/>
    <x v="4"/>
    <x v="6"/>
    <x v="0"/>
    <x v="3"/>
    <x v="2"/>
    <x v="3"/>
    <x v="3"/>
    <x v="2"/>
    <x v="2"/>
    <x v="0"/>
    <x v="0"/>
    <x v="0"/>
    <x v="2"/>
    <x v="3"/>
    <x v="0"/>
    <x v="2"/>
    <x v="4"/>
    <x v="5"/>
    <x v="2"/>
    <x v="4"/>
    <x v="0"/>
    <x v="3"/>
    <x v="2"/>
    <x v="1"/>
    <x v="1"/>
    <x v="1"/>
    <x v="0"/>
    <x v="0"/>
    <x v="2"/>
    <x v="2"/>
    <x v="2"/>
    <x v="2"/>
    <x v="2"/>
    <x v="1"/>
    <x v="5"/>
    <x v="5"/>
    <x v="3"/>
    <x v="3"/>
    <x v="1"/>
    <x v="0"/>
    <x v="0"/>
    <x v="1"/>
    <x v="1"/>
    <x v="0"/>
    <x v="0"/>
    <x v="0"/>
  </r>
  <r>
    <x v="0"/>
    <x v="0"/>
    <x v="2"/>
    <x v="0"/>
    <x v="4"/>
    <x v="6"/>
    <x v="1"/>
    <x v="0"/>
    <x v="0"/>
    <x v="0"/>
    <x v="2"/>
    <x v="2"/>
    <x v="3"/>
    <x v="4"/>
    <x v="3"/>
    <x v="2"/>
    <x v="2"/>
    <x v="5"/>
    <x v="3"/>
    <x v="2"/>
    <x v="0"/>
    <x v="2"/>
    <x v="2"/>
    <x v="0"/>
    <x v="2"/>
    <x v="3"/>
    <x v="1"/>
    <x v="0"/>
    <x v="1"/>
    <x v="1"/>
    <x v="0"/>
    <x v="0"/>
    <x v="0"/>
    <x v="3"/>
    <x v="2"/>
    <x v="2"/>
    <x v="0"/>
    <x v="1"/>
    <x v="3"/>
    <x v="4"/>
    <x v="2"/>
    <x v="1"/>
    <x v="1"/>
    <x v="1"/>
    <x v="1"/>
    <x v="1"/>
    <x v="2"/>
    <x v="0"/>
    <x v="0"/>
    <x v="0"/>
  </r>
  <r>
    <x v="0"/>
    <x v="0"/>
    <x v="2"/>
    <x v="0"/>
    <x v="4"/>
    <x v="6"/>
    <x v="0"/>
    <x v="3"/>
    <x v="2"/>
    <x v="2"/>
    <x v="3"/>
    <x v="2"/>
    <x v="0"/>
    <x v="0"/>
    <x v="2"/>
    <x v="0"/>
    <x v="2"/>
    <x v="4"/>
    <x v="3"/>
    <x v="3"/>
    <x v="4"/>
    <x v="5"/>
    <x v="2"/>
    <x v="0"/>
    <x v="1"/>
    <x v="4"/>
    <x v="2"/>
    <x v="4"/>
    <x v="1"/>
    <x v="1"/>
    <x v="2"/>
    <x v="0"/>
    <x v="1"/>
    <x v="5"/>
    <x v="1"/>
    <x v="4"/>
    <x v="0"/>
    <x v="1"/>
    <x v="2"/>
    <x v="2"/>
    <x v="4"/>
    <x v="2"/>
    <x v="1"/>
    <x v="2"/>
    <x v="0"/>
    <x v="0"/>
    <x v="1"/>
    <x v="0"/>
    <x v="0"/>
    <x v="0"/>
  </r>
  <r>
    <x v="0"/>
    <x v="0"/>
    <x v="2"/>
    <x v="0"/>
    <x v="4"/>
    <x v="6"/>
    <x v="1"/>
    <x v="0"/>
    <x v="2"/>
    <x v="2"/>
    <x v="2"/>
    <x v="2"/>
    <x v="2"/>
    <x v="4"/>
    <x v="2"/>
    <x v="2"/>
    <x v="2"/>
    <x v="3"/>
    <x v="1"/>
    <x v="1"/>
    <x v="1"/>
    <x v="2"/>
    <x v="1"/>
    <x v="1"/>
    <x v="1"/>
    <x v="1"/>
    <x v="1"/>
    <x v="0"/>
    <x v="1"/>
    <x v="1"/>
    <x v="0"/>
    <x v="0"/>
    <x v="3"/>
    <x v="3"/>
    <x v="1"/>
    <x v="2"/>
    <x v="3"/>
    <x v="1"/>
    <x v="2"/>
    <x v="1"/>
    <x v="1"/>
    <x v="1"/>
    <x v="1"/>
    <x v="0"/>
    <x v="1"/>
    <x v="0"/>
    <x v="1"/>
    <x v="0"/>
    <x v="0"/>
    <x v="0"/>
  </r>
  <r>
    <x v="0"/>
    <x v="0"/>
    <x v="2"/>
    <x v="0"/>
    <x v="4"/>
    <x v="6"/>
    <x v="1"/>
    <x v="3"/>
    <x v="2"/>
    <x v="3"/>
    <x v="0"/>
    <x v="2"/>
    <x v="3"/>
    <x v="0"/>
    <x v="2"/>
    <x v="2"/>
    <x v="0"/>
    <x v="3"/>
    <x v="1"/>
    <x v="0"/>
    <x v="1"/>
    <x v="2"/>
    <x v="2"/>
    <x v="4"/>
    <x v="1"/>
    <x v="1"/>
    <x v="0"/>
    <x v="0"/>
    <x v="0"/>
    <x v="2"/>
    <x v="0"/>
    <x v="3"/>
    <x v="3"/>
    <x v="1"/>
    <x v="1"/>
    <x v="3"/>
    <x v="3"/>
    <x v="1"/>
    <x v="2"/>
    <x v="2"/>
    <x v="2"/>
    <x v="2"/>
    <x v="1"/>
    <x v="3"/>
    <x v="0"/>
    <x v="1"/>
    <x v="1"/>
    <x v="0"/>
    <x v="0"/>
    <x v="0"/>
  </r>
  <r>
    <x v="0"/>
    <x v="0"/>
    <x v="2"/>
    <x v="0"/>
    <x v="2"/>
    <x v="7"/>
    <x v="1"/>
    <x v="2"/>
    <x v="3"/>
    <x v="3"/>
    <x v="2"/>
    <x v="1"/>
    <x v="2"/>
    <x v="4"/>
    <x v="3"/>
    <x v="4"/>
    <x v="3"/>
    <x v="3"/>
    <x v="3"/>
    <x v="0"/>
    <x v="3"/>
    <x v="1"/>
    <x v="2"/>
    <x v="0"/>
    <x v="1"/>
    <x v="1"/>
    <x v="1"/>
    <x v="4"/>
    <x v="4"/>
    <x v="0"/>
    <x v="1"/>
    <x v="2"/>
    <x v="1"/>
    <x v="1"/>
    <x v="1"/>
    <x v="3"/>
    <x v="1"/>
    <x v="0"/>
    <x v="0"/>
    <x v="0"/>
    <x v="0"/>
    <x v="0"/>
    <x v="4"/>
    <x v="3"/>
    <x v="1"/>
    <x v="1"/>
    <x v="1"/>
    <x v="0"/>
    <x v="0"/>
    <x v="0"/>
  </r>
  <r>
    <x v="0"/>
    <x v="0"/>
    <x v="2"/>
    <x v="0"/>
    <x v="2"/>
    <x v="5"/>
    <x v="1"/>
    <x v="3"/>
    <x v="2"/>
    <x v="2"/>
    <x v="3"/>
    <x v="2"/>
    <x v="3"/>
    <x v="0"/>
    <x v="2"/>
    <x v="2"/>
    <x v="2"/>
    <x v="1"/>
    <x v="4"/>
    <x v="2"/>
    <x v="0"/>
    <x v="0"/>
    <x v="1"/>
    <x v="1"/>
    <x v="1"/>
    <x v="3"/>
    <x v="5"/>
    <x v="5"/>
    <x v="4"/>
    <x v="1"/>
    <x v="1"/>
    <x v="3"/>
    <x v="3"/>
    <x v="3"/>
    <x v="0"/>
    <x v="3"/>
    <x v="0"/>
    <x v="1"/>
    <x v="1"/>
    <x v="3"/>
    <x v="2"/>
    <x v="2"/>
    <x v="1"/>
    <x v="1"/>
    <x v="1"/>
    <x v="2"/>
    <x v="3"/>
    <x v="0"/>
    <x v="0"/>
    <x v="0"/>
  </r>
  <r>
    <x v="0"/>
    <x v="0"/>
    <x v="2"/>
    <x v="0"/>
    <x v="2"/>
    <x v="5"/>
    <x v="1"/>
    <x v="2"/>
    <x v="2"/>
    <x v="2"/>
    <x v="0"/>
    <x v="0"/>
    <x v="3"/>
    <x v="4"/>
    <x v="3"/>
    <x v="0"/>
    <x v="2"/>
    <x v="3"/>
    <x v="1"/>
    <x v="0"/>
    <x v="0"/>
    <x v="2"/>
    <x v="4"/>
    <x v="2"/>
    <x v="0"/>
    <x v="0"/>
    <x v="4"/>
    <x v="2"/>
    <x v="4"/>
    <x v="1"/>
    <x v="2"/>
    <x v="3"/>
    <x v="0"/>
    <x v="1"/>
    <x v="1"/>
    <x v="4"/>
    <x v="0"/>
    <x v="1"/>
    <x v="3"/>
    <x v="4"/>
    <x v="2"/>
    <x v="1"/>
    <x v="1"/>
    <x v="0"/>
    <x v="1"/>
    <x v="1"/>
    <x v="1"/>
    <x v="0"/>
    <x v="0"/>
    <x v="0"/>
  </r>
  <r>
    <x v="0"/>
    <x v="0"/>
    <x v="2"/>
    <x v="0"/>
    <x v="2"/>
    <x v="5"/>
    <x v="1"/>
    <x v="3"/>
    <x v="2"/>
    <x v="3"/>
    <x v="2"/>
    <x v="2"/>
    <x v="2"/>
    <x v="4"/>
    <x v="3"/>
    <x v="2"/>
    <x v="2"/>
    <x v="2"/>
    <x v="0"/>
    <x v="2"/>
    <x v="1"/>
    <x v="2"/>
    <x v="1"/>
    <x v="0"/>
    <x v="0"/>
    <x v="3"/>
    <x v="1"/>
    <x v="0"/>
    <x v="0"/>
    <x v="1"/>
    <x v="2"/>
    <x v="3"/>
    <x v="3"/>
    <x v="5"/>
    <x v="3"/>
    <x v="3"/>
    <x v="1"/>
    <x v="1"/>
    <x v="1"/>
    <x v="1"/>
    <x v="4"/>
    <x v="2"/>
    <x v="1"/>
    <x v="1"/>
    <x v="0"/>
    <x v="1"/>
    <x v="1"/>
    <x v="0"/>
    <x v="0"/>
    <x v="0"/>
  </r>
  <r>
    <x v="0"/>
    <x v="0"/>
    <x v="2"/>
    <x v="0"/>
    <x v="2"/>
    <x v="5"/>
    <x v="0"/>
    <x v="0"/>
    <x v="0"/>
    <x v="0"/>
    <x v="2"/>
    <x v="2"/>
    <x v="2"/>
    <x v="4"/>
    <x v="2"/>
    <x v="0"/>
    <x v="0"/>
    <x v="3"/>
    <x v="1"/>
    <x v="3"/>
    <x v="0"/>
    <x v="0"/>
    <x v="2"/>
    <x v="0"/>
    <x v="0"/>
    <x v="0"/>
    <x v="1"/>
    <x v="0"/>
    <x v="1"/>
    <x v="1"/>
    <x v="0"/>
    <x v="0"/>
    <x v="0"/>
    <x v="3"/>
    <x v="1"/>
    <x v="3"/>
    <x v="3"/>
    <x v="1"/>
    <x v="4"/>
    <x v="1"/>
    <x v="1"/>
    <x v="1"/>
    <x v="1"/>
    <x v="0"/>
    <x v="0"/>
    <x v="0"/>
    <x v="0"/>
    <x v="0"/>
    <x v="0"/>
    <x v="0"/>
  </r>
  <r>
    <x v="0"/>
    <x v="0"/>
    <x v="2"/>
    <x v="0"/>
    <x v="2"/>
    <x v="5"/>
    <x v="1"/>
    <x v="0"/>
    <x v="0"/>
    <x v="0"/>
    <x v="0"/>
    <x v="0"/>
    <x v="3"/>
    <x v="0"/>
    <x v="0"/>
    <x v="0"/>
    <x v="0"/>
    <x v="2"/>
    <x v="0"/>
    <x v="3"/>
    <x v="0"/>
    <x v="3"/>
    <x v="2"/>
    <x v="0"/>
    <x v="0"/>
    <x v="3"/>
    <x v="0"/>
    <x v="4"/>
    <x v="0"/>
    <x v="1"/>
    <x v="0"/>
    <x v="3"/>
    <x v="0"/>
    <x v="0"/>
    <x v="0"/>
    <x v="3"/>
    <x v="3"/>
    <x v="2"/>
    <x v="0"/>
    <x v="0"/>
    <x v="0"/>
    <x v="0"/>
    <x v="1"/>
    <x v="1"/>
    <x v="1"/>
    <x v="0"/>
    <x v="0"/>
    <x v="0"/>
    <x v="0"/>
    <x v="0"/>
  </r>
  <r>
    <x v="0"/>
    <x v="0"/>
    <x v="2"/>
    <x v="0"/>
    <x v="2"/>
    <x v="5"/>
    <x v="0"/>
    <x v="3"/>
    <x v="3"/>
    <x v="1"/>
    <x v="1"/>
    <x v="2"/>
    <x v="5"/>
    <x v="4"/>
    <x v="1"/>
    <x v="3"/>
    <x v="3"/>
    <x v="3"/>
    <x v="1"/>
    <x v="3"/>
    <x v="4"/>
    <x v="2"/>
    <x v="2"/>
    <x v="1"/>
    <x v="3"/>
    <x v="4"/>
    <x v="5"/>
    <x v="5"/>
    <x v="1"/>
    <x v="1"/>
    <x v="0"/>
    <x v="0"/>
    <x v="1"/>
    <x v="5"/>
    <x v="1"/>
    <x v="4"/>
    <x v="1"/>
    <x v="1"/>
    <x v="3"/>
    <x v="1"/>
    <x v="1"/>
    <x v="1"/>
    <x v="1"/>
    <x v="0"/>
    <x v="1"/>
    <x v="0"/>
    <x v="1"/>
    <x v="0"/>
    <x v="0"/>
    <x v="0"/>
  </r>
  <r>
    <x v="0"/>
    <x v="0"/>
    <x v="2"/>
    <x v="0"/>
    <x v="2"/>
    <x v="5"/>
    <x v="0"/>
    <x v="2"/>
    <x v="3"/>
    <x v="2"/>
    <x v="1"/>
    <x v="2"/>
    <x v="4"/>
    <x v="4"/>
    <x v="3"/>
    <x v="3"/>
    <x v="3"/>
    <x v="1"/>
    <x v="1"/>
    <x v="3"/>
    <x v="1"/>
    <x v="4"/>
    <x v="1"/>
    <x v="1"/>
    <x v="3"/>
    <x v="1"/>
    <x v="4"/>
    <x v="2"/>
    <x v="1"/>
    <x v="1"/>
    <x v="4"/>
    <x v="3"/>
    <x v="1"/>
    <x v="5"/>
    <x v="3"/>
    <x v="3"/>
    <x v="1"/>
    <x v="1"/>
    <x v="4"/>
    <x v="3"/>
    <x v="4"/>
    <x v="1"/>
    <x v="1"/>
    <x v="1"/>
    <x v="1"/>
    <x v="1"/>
    <x v="0"/>
    <x v="0"/>
    <x v="0"/>
    <x v="0"/>
  </r>
  <r>
    <x v="0"/>
    <x v="0"/>
    <x v="2"/>
    <x v="0"/>
    <x v="2"/>
    <x v="5"/>
    <x v="1"/>
    <x v="0"/>
    <x v="0"/>
    <x v="3"/>
    <x v="0"/>
    <x v="0"/>
    <x v="2"/>
    <x v="2"/>
    <x v="0"/>
    <x v="0"/>
    <x v="0"/>
    <x v="2"/>
    <x v="0"/>
    <x v="0"/>
    <x v="0"/>
    <x v="0"/>
    <x v="2"/>
    <x v="1"/>
    <x v="0"/>
    <x v="0"/>
    <x v="1"/>
    <x v="0"/>
    <x v="4"/>
    <x v="1"/>
    <x v="2"/>
    <x v="2"/>
    <x v="3"/>
    <x v="5"/>
    <x v="1"/>
    <x v="2"/>
    <x v="0"/>
    <x v="1"/>
    <x v="3"/>
    <x v="4"/>
    <x v="2"/>
    <x v="1"/>
    <x v="1"/>
    <x v="0"/>
    <x v="0"/>
    <x v="0"/>
    <x v="0"/>
    <x v="0"/>
    <x v="0"/>
    <x v="0"/>
  </r>
  <r>
    <x v="0"/>
    <x v="0"/>
    <x v="2"/>
    <x v="0"/>
    <x v="2"/>
    <x v="5"/>
    <x v="1"/>
    <x v="3"/>
    <x v="2"/>
    <x v="2"/>
    <x v="2"/>
    <x v="2"/>
    <x v="2"/>
    <x v="4"/>
    <x v="2"/>
    <x v="2"/>
    <x v="2"/>
    <x v="3"/>
    <x v="1"/>
    <x v="0"/>
    <x v="3"/>
    <x v="1"/>
    <x v="4"/>
    <x v="1"/>
    <x v="0"/>
    <x v="0"/>
    <x v="1"/>
    <x v="2"/>
    <x v="4"/>
    <x v="1"/>
    <x v="1"/>
    <x v="2"/>
    <x v="1"/>
    <x v="3"/>
    <x v="3"/>
    <x v="1"/>
    <x v="0"/>
    <x v="1"/>
    <x v="3"/>
    <x v="4"/>
    <x v="2"/>
    <x v="1"/>
    <x v="1"/>
    <x v="0"/>
    <x v="1"/>
    <x v="1"/>
    <x v="1"/>
    <x v="0"/>
    <x v="0"/>
    <x v="0"/>
  </r>
  <r>
    <x v="0"/>
    <x v="0"/>
    <x v="2"/>
    <x v="0"/>
    <x v="2"/>
    <x v="5"/>
    <x v="1"/>
    <x v="3"/>
    <x v="2"/>
    <x v="1"/>
    <x v="3"/>
    <x v="2"/>
    <x v="4"/>
    <x v="4"/>
    <x v="2"/>
    <x v="2"/>
    <x v="3"/>
    <x v="4"/>
    <x v="1"/>
    <x v="2"/>
    <x v="3"/>
    <x v="4"/>
    <x v="2"/>
    <x v="1"/>
    <x v="1"/>
    <x v="1"/>
    <x v="0"/>
    <x v="1"/>
    <x v="1"/>
    <x v="2"/>
    <x v="1"/>
    <x v="1"/>
    <x v="4"/>
    <x v="5"/>
    <x v="4"/>
    <x v="4"/>
    <x v="4"/>
    <x v="1"/>
    <x v="4"/>
    <x v="1"/>
    <x v="4"/>
    <x v="1"/>
    <x v="1"/>
    <x v="1"/>
    <x v="1"/>
    <x v="0"/>
    <x v="1"/>
    <x v="0"/>
    <x v="0"/>
    <x v="0"/>
  </r>
  <r>
    <x v="0"/>
    <x v="0"/>
    <x v="2"/>
    <x v="0"/>
    <x v="2"/>
    <x v="5"/>
    <x v="0"/>
    <x v="0"/>
    <x v="0"/>
    <x v="0"/>
    <x v="0"/>
    <x v="0"/>
    <x v="2"/>
    <x v="4"/>
    <x v="2"/>
    <x v="2"/>
    <x v="0"/>
    <x v="1"/>
    <x v="3"/>
    <x v="3"/>
    <x v="3"/>
    <x v="2"/>
    <x v="0"/>
    <x v="4"/>
    <x v="0"/>
    <x v="3"/>
    <x v="4"/>
    <x v="2"/>
    <x v="1"/>
    <x v="1"/>
    <x v="0"/>
    <x v="0"/>
    <x v="0"/>
    <x v="3"/>
    <x v="3"/>
    <x v="4"/>
    <x v="0"/>
    <x v="1"/>
    <x v="3"/>
    <x v="4"/>
    <x v="1"/>
    <x v="1"/>
    <x v="1"/>
    <x v="0"/>
    <x v="1"/>
    <x v="0"/>
    <x v="1"/>
    <x v="0"/>
    <x v="0"/>
    <x v="0"/>
  </r>
  <r>
    <x v="0"/>
    <x v="0"/>
    <x v="2"/>
    <x v="0"/>
    <x v="2"/>
    <x v="5"/>
    <x v="0"/>
    <x v="3"/>
    <x v="2"/>
    <x v="2"/>
    <x v="2"/>
    <x v="2"/>
    <x v="4"/>
    <x v="4"/>
    <x v="2"/>
    <x v="3"/>
    <x v="2"/>
    <x v="3"/>
    <x v="1"/>
    <x v="3"/>
    <x v="0"/>
    <x v="0"/>
    <x v="0"/>
    <x v="4"/>
    <x v="0"/>
    <x v="0"/>
    <x v="0"/>
    <x v="4"/>
    <x v="1"/>
    <x v="1"/>
    <x v="0"/>
    <x v="3"/>
    <x v="0"/>
    <x v="1"/>
    <x v="0"/>
    <x v="3"/>
    <x v="3"/>
    <x v="1"/>
    <x v="3"/>
    <x v="4"/>
    <x v="1"/>
    <x v="1"/>
    <x v="1"/>
    <x v="1"/>
    <x v="0"/>
    <x v="0"/>
    <x v="0"/>
    <x v="0"/>
    <x v="0"/>
    <x v="0"/>
  </r>
  <r>
    <x v="0"/>
    <x v="0"/>
    <x v="2"/>
    <x v="0"/>
    <x v="2"/>
    <x v="5"/>
    <x v="1"/>
    <x v="2"/>
    <x v="1"/>
    <x v="1"/>
    <x v="2"/>
    <x v="3"/>
    <x v="4"/>
    <x v="0"/>
    <x v="3"/>
    <x v="4"/>
    <x v="3"/>
    <x v="4"/>
    <x v="4"/>
    <x v="3"/>
    <x v="3"/>
    <x v="5"/>
    <x v="1"/>
    <x v="2"/>
    <x v="3"/>
    <x v="4"/>
    <x v="0"/>
    <x v="4"/>
    <x v="5"/>
    <x v="5"/>
    <x v="4"/>
    <x v="1"/>
    <x v="4"/>
    <x v="5"/>
    <x v="4"/>
    <x v="4"/>
    <x v="4"/>
    <x v="1"/>
    <x v="2"/>
    <x v="3"/>
    <x v="5"/>
    <x v="4"/>
    <x v="1"/>
    <x v="3"/>
    <x v="1"/>
    <x v="2"/>
    <x v="1"/>
    <x v="0"/>
    <x v="0"/>
    <x v="0"/>
  </r>
  <r>
    <x v="0"/>
    <x v="0"/>
    <x v="2"/>
    <x v="0"/>
    <x v="5"/>
    <x v="5"/>
    <x v="0"/>
    <x v="0"/>
    <x v="0"/>
    <x v="2"/>
    <x v="0"/>
    <x v="2"/>
    <x v="2"/>
    <x v="4"/>
    <x v="0"/>
    <x v="0"/>
    <x v="0"/>
    <x v="3"/>
    <x v="0"/>
    <x v="0"/>
    <x v="0"/>
    <x v="2"/>
    <x v="0"/>
    <x v="4"/>
    <x v="4"/>
    <x v="0"/>
    <x v="1"/>
    <x v="0"/>
    <x v="1"/>
    <x v="1"/>
    <x v="0"/>
    <x v="0"/>
    <x v="0"/>
    <x v="0"/>
    <x v="0"/>
    <x v="3"/>
    <x v="3"/>
    <x v="1"/>
    <x v="3"/>
    <x v="4"/>
    <x v="1"/>
    <x v="1"/>
    <x v="1"/>
    <x v="0"/>
    <x v="1"/>
    <x v="0"/>
    <x v="0"/>
    <x v="0"/>
    <x v="0"/>
    <x v="0"/>
  </r>
  <r>
    <x v="0"/>
    <x v="0"/>
    <x v="2"/>
    <x v="0"/>
    <x v="2"/>
    <x v="5"/>
    <x v="1"/>
    <x v="0"/>
    <x v="0"/>
    <x v="0"/>
    <x v="0"/>
    <x v="0"/>
    <x v="0"/>
    <x v="4"/>
    <x v="0"/>
    <x v="0"/>
    <x v="0"/>
    <x v="3"/>
    <x v="1"/>
    <x v="4"/>
    <x v="0"/>
    <x v="0"/>
    <x v="0"/>
    <x v="4"/>
    <x v="0"/>
    <x v="2"/>
    <x v="0"/>
    <x v="4"/>
    <x v="1"/>
    <x v="1"/>
    <x v="0"/>
    <x v="0"/>
    <x v="5"/>
    <x v="0"/>
    <x v="0"/>
    <x v="2"/>
    <x v="3"/>
    <x v="1"/>
    <x v="3"/>
    <x v="4"/>
    <x v="1"/>
    <x v="1"/>
    <x v="1"/>
    <x v="0"/>
    <x v="0"/>
    <x v="1"/>
    <x v="0"/>
    <x v="0"/>
    <x v="0"/>
    <x v="0"/>
  </r>
  <r>
    <x v="0"/>
    <x v="0"/>
    <x v="2"/>
    <x v="0"/>
    <x v="2"/>
    <x v="5"/>
    <x v="0"/>
    <x v="3"/>
    <x v="2"/>
    <x v="1"/>
    <x v="3"/>
    <x v="3"/>
    <x v="4"/>
    <x v="4"/>
    <x v="3"/>
    <x v="0"/>
    <x v="2"/>
    <x v="1"/>
    <x v="4"/>
    <x v="0"/>
    <x v="1"/>
    <x v="4"/>
    <x v="2"/>
    <x v="0"/>
    <x v="1"/>
    <x v="0"/>
    <x v="0"/>
    <x v="0"/>
    <x v="1"/>
    <x v="1"/>
    <x v="0"/>
    <x v="3"/>
    <x v="4"/>
    <x v="3"/>
    <x v="3"/>
    <x v="2"/>
    <x v="0"/>
    <x v="1"/>
    <x v="3"/>
    <x v="4"/>
    <x v="1"/>
    <x v="1"/>
    <x v="1"/>
    <x v="0"/>
    <x v="1"/>
    <x v="2"/>
    <x v="1"/>
    <x v="0"/>
    <x v="0"/>
    <x v="0"/>
  </r>
  <r>
    <x v="0"/>
    <x v="0"/>
    <x v="2"/>
    <x v="0"/>
    <x v="2"/>
    <x v="5"/>
    <x v="1"/>
    <x v="3"/>
    <x v="2"/>
    <x v="0"/>
    <x v="0"/>
    <x v="0"/>
    <x v="3"/>
    <x v="4"/>
    <x v="2"/>
    <x v="0"/>
    <x v="0"/>
    <x v="2"/>
    <x v="0"/>
    <x v="0"/>
    <x v="0"/>
    <x v="3"/>
    <x v="2"/>
    <x v="0"/>
    <x v="0"/>
    <x v="3"/>
    <x v="1"/>
    <x v="0"/>
    <x v="2"/>
    <x v="3"/>
    <x v="2"/>
    <x v="3"/>
    <x v="0"/>
    <x v="3"/>
    <x v="0"/>
    <x v="3"/>
    <x v="0"/>
    <x v="1"/>
    <x v="3"/>
    <x v="4"/>
    <x v="2"/>
    <x v="1"/>
    <x v="1"/>
    <x v="1"/>
    <x v="0"/>
    <x v="1"/>
    <x v="1"/>
    <x v="0"/>
    <x v="0"/>
    <x v="0"/>
  </r>
  <r>
    <x v="0"/>
    <x v="0"/>
    <x v="2"/>
    <x v="0"/>
    <x v="2"/>
    <x v="5"/>
    <x v="1"/>
    <x v="0"/>
    <x v="2"/>
    <x v="0"/>
    <x v="4"/>
    <x v="1"/>
    <x v="3"/>
    <x v="0"/>
    <x v="2"/>
    <x v="2"/>
    <x v="0"/>
    <x v="2"/>
    <x v="1"/>
    <x v="3"/>
    <x v="1"/>
    <x v="0"/>
    <x v="0"/>
    <x v="0"/>
    <x v="0"/>
    <x v="3"/>
    <x v="0"/>
    <x v="0"/>
    <x v="0"/>
    <x v="1"/>
    <x v="2"/>
    <x v="0"/>
    <x v="3"/>
    <x v="5"/>
    <x v="1"/>
    <x v="3"/>
    <x v="0"/>
    <x v="1"/>
    <x v="1"/>
    <x v="4"/>
    <x v="1"/>
    <x v="1"/>
    <x v="1"/>
    <x v="0"/>
    <x v="0"/>
    <x v="1"/>
    <x v="0"/>
    <x v="0"/>
    <x v="0"/>
    <x v="0"/>
  </r>
  <r>
    <x v="0"/>
    <x v="0"/>
    <x v="2"/>
    <x v="0"/>
    <x v="2"/>
    <x v="5"/>
    <x v="0"/>
    <x v="0"/>
    <x v="0"/>
    <x v="2"/>
    <x v="2"/>
    <x v="0"/>
    <x v="0"/>
    <x v="4"/>
    <x v="0"/>
    <x v="0"/>
    <x v="0"/>
    <x v="1"/>
    <x v="1"/>
    <x v="3"/>
    <x v="0"/>
    <x v="0"/>
    <x v="0"/>
    <x v="0"/>
    <x v="0"/>
    <x v="3"/>
    <x v="0"/>
    <x v="2"/>
    <x v="1"/>
    <x v="1"/>
    <x v="2"/>
    <x v="3"/>
    <x v="3"/>
    <x v="1"/>
    <x v="0"/>
    <x v="3"/>
    <x v="0"/>
    <x v="1"/>
    <x v="1"/>
    <x v="1"/>
    <x v="2"/>
    <x v="2"/>
    <x v="1"/>
    <x v="0"/>
    <x v="1"/>
    <x v="0"/>
    <x v="0"/>
    <x v="0"/>
    <x v="0"/>
    <x v="0"/>
  </r>
  <r>
    <x v="0"/>
    <x v="0"/>
    <x v="2"/>
    <x v="0"/>
    <x v="2"/>
    <x v="5"/>
    <x v="1"/>
    <x v="0"/>
    <x v="0"/>
    <x v="2"/>
    <x v="3"/>
    <x v="0"/>
    <x v="2"/>
    <x v="0"/>
    <x v="2"/>
    <x v="2"/>
    <x v="0"/>
    <x v="3"/>
    <x v="1"/>
    <x v="2"/>
    <x v="0"/>
    <x v="0"/>
    <x v="2"/>
    <x v="1"/>
    <x v="0"/>
    <x v="3"/>
    <x v="1"/>
    <x v="0"/>
    <x v="1"/>
    <x v="1"/>
    <x v="0"/>
    <x v="0"/>
    <x v="3"/>
    <x v="5"/>
    <x v="2"/>
    <x v="0"/>
    <x v="3"/>
    <x v="1"/>
    <x v="1"/>
    <x v="1"/>
    <x v="2"/>
    <x v="2"/>
    <x v="1"/>
    <x v="0"/>
    <x v="1"/>
    <x v="0"/>
    <x v="0"/>
    <x v="0"/>
    <x v="0"/>
    <x v="0"/>
  </r>
  <r>
    <x v="0"/>
    <x v="0"/>
    <x v="2"/>
    <x v="0"/>
    <x v="2"/>
    <x v="5"/>
    <x v="0"/>
    <x v="2"/>
    <x v="3"/>
    <x v="1"/>
    <x v="1"/>
    <x v="1"/>
    <x v="5"/>
    <x v="3"/>
    <x v="1"/>
    <x v="4"/>
    <x v="3"/>
    <x v="1"/>
    <x v="3"/>
    <x v="2"/>
    <x v="1"/>
    <x v="4"/>
    <x v="3"/>
    <x v="4"/>
    <x v="1"/>
    <x v="1"/>
    <x v="1"/>
    <x v="2"/>
    <x v="1"/>
    <x v="0"/>
    <x v="0"/>
    <x v="0"/>
    <x v="1"/>
    <x v="5"/>
    <x v="3"/>
    <x v="1"/>
    <x v="3"/>
    <x v="1"/>
    <x v="3"/>
    <x v="1"/>
    <x v="1"/>
    <x v="1"/>
    <x v="1"/>
    <x v="3"/>
    <x v="1"/>
    <x v="2"/>
    <x v="2"/>
    <x v="0"/>
    <x v="0"/>
    <x v="0"/>
  </r>
  <r>
    <x v="0"/>
    <x v="0"/>
    <x v="2"/>
    <x v="0"/>
    <x v="2"/>
    <x v="5"/>
    <x v="1"/>
    <x v="3"/>
    <x v="2"/>
    <x v="3"/>
    <x v="3"/>
    <x v="2"/>
    <x v="2"/>
    <x v="4"/>
    <x v="2"/>
    <x v="2"/>
    <x v="2"/>
    <x v="2"/>
    <x v="3"/>
    <x v="1"/>
    <x v="1"/>
    <x v="0"/>
    <x v="4"/>
    <x v="2"/>
    <x v="1"/>
    <x v="3"/>
    <x v="4"/>
    <x v="2"/>
    <x v="4"/>
    <x v="1"/>
    <x v="1"/>
    <x v="2"/>
    <x v="3"/>
    <x v="1"/>
    <x v="1"/>
    <x v="0"/>
    <x v="0"/>
    <x v="1"/>
    <x v="1"/>
    <x v="1"/>
    <x v="2"/>
    <x v="2"/>
    <x v="1"/>
    <x v="1"/>
    <x v="1"/>
    <x v="1"/>
    <x v="0"/>
    <x v="0"/>
    <x v="0"/>
    <x v="0"/>
  </r>
  <r>
    <x v="0"/>
    <x v="0"/>
    <x v="1"/>
    <x v="0"/>
    <x v="2"/>
    <x v="5"/>
    <x v="1"/>
    <x v="2"/>
    <x v="3"/>
    <x v="4"/>
    <x v="3"/>
    <x v="4"/>
    <x v="2"/>
    <x v="2"/>
    <x v="0"/>
    <x v="0"/>
    <x v="0"/>
    <x v="3"/>
    <x v="1"/>
    <x v="3"/>
    <x v="0"/>
    <x v="4"/>
    <x v="4"/>
    <x v="2"/>
    <x v="4"/>
    <x v="0"/>
    <x v="0"/>
    <x v="0"/>
    <x v="0"/>
    <x v="2"/>
    <x v="0"/>
    <x v="2"/>
    <x v="0"/>
    <x v="0"/>
    <x v="0"/>
    <x v="0"/>
    <x v="3"/>
    <x v="0"/>
    <x v="0"/>
    <x v="0"/>
    <x v="0"/>
    <x v="0"/>
    <x v="0"/>
    <x v="2"/>
    <x v="1"/>
    <x v="2"/>
    <x v="2"/>
    <x v="0"/>
    <x v="0"/>
    <x v="0"/>
  </r>
  <r>
    <x v="0"/>
    <x v="0"/>
    <x v="1"/>
    <x v="0"/>
    <x v="2"/>
    <x v="5"/>
    <x v="1"/>
    <x v="2"/>
    <x v="3"/>
    <x v="3"/>
    <x v="2"/>
    <x v="2"/>
    <x v="5"/>
    <x v="2"/>
    <x v="0"/>
    <x v="0"/>
    <x v="0"/>
    <x v="1"/>
    <x v="3"/>
    <x v="2"/>
    <x v="0"/>
    <x v="3"/>
    <x v="0"/>
    <x v="3"/>
    <x v="0"/>
    <x v="3"/>
    <x v="0"/>
    <x v="1"/>
    <x v="1"/>
    <x v="1"/>
    <x v="5"/>
    <x v="3"/>
    <x v="0"/>
    <x v="5"/>
    <x v="0"/>
    <x v="0"/>
    <x v="1"/>
    <x v="0"/>
    <x v="0"/>
    <x v="0"/>
    <x v="0"/>
    <x v="0"/>
    <x v="0"/>
    <x v="0"/>
    <x v="1"/>
    <x v="0"/>
    <x v="2"/>
    <x v="0"/>
    <x v="0"/>
    <x v="0"/>
  </r>
  <r>
    <x v="0"/>
    <x v="0"/>
    <x v="1"/>
    <x v="0"/>
    <x v="2"/>
    <x v="5"/>
    <x v="1"/>
    <x v="2"/>
    <x v="2"/>
    <x v="3"/>
    <x v="2"/>
    <x v="1"/>
    <x v="2"/>
    <x v="4"/>
    <x v="0"/>
    <x v="0"/>
    <x v="2"/>
    <x v="3"/>
    <x v="1"/>
    <x v="0"/>
    <x v="3"/>
    <x v="2"/>
    <x v="2"/>
    <x v="0"/>
    <x v="0"/>
    <x v="1"/>
    <x v="0"/>
    <x v="4"/>
    <x v="1"/>
    <x v="1"/>
    <x v="0"/>
    <x v="3"/>
    <x v="1"/>
    <x v="5"/>
    <x v="3"/>
    <x v="1"/>
    <x v="0"/>
    <x v="0"/>
    <x v="0"/>
    <x v="0"/>
    <x v="0"/>
    <x v="0"/>
    <x v="3"/>
    <x v="1"/>
    <x v="1"/>
    <x v="1"/>
    <x v="2"/>
    <x v="0"/>
    <x v="0"/>
    <x v="0"/>
  </r>
  <r>
    <x v="0"/>
    <x v="0"/>
    <x v="1"/>
    <x v="0"/>
    <x v="2"/>
    <x v="5"/>
    <x v="0"/>
    <x v="3"/>
    <x v="0"/>
    <x v="1"/>
    <x v="3"/>
    <x v="4"/>
    <x v="0"/>
    <x v="0"/>
    <x v="0"/>
    <x v="0"/>
    <x v="3"/>
    <x v="2"/>
    <x v="3"/>
    <x v="2"/>
    <x v="5"/>
    <x v="6"/>
    <x v="2"/>
    <x v="0"/>
    <x v="1"/>
    <x v="1"/>
    <x v="2"/>
    <x v="4"/>
    <x v="1"/>
    <x v="5"/>
    <x v="0"/>
    <x v="0"/>
    <x v="1"/>
    <x v="5"/>
    <x v="4"/>
    <x v="3"/>
    <x v="3"/>
    <x v="0"/>
    <x v="0"/>
    <x v="0"/>
    <x v="0"/>
    <x v="0"/>
    <x v="3"/>
    <x v="1"/>
    <x v="1"/>
    <x v="0"/>
    <x v="0"/>
    <x v="0"/>
    <x v="0"/>
    <x v="0"/>
  </r>
  <r>
    <x v="0"/>
    <x v="0"/>
    <x v="3"/>
    <x v="0"/>
    <x v="6"/>
    <x v="8"/>
    <x v="1"/>
    <x v="2"/>
    <x v="3"/>
    <x v="2"/>
    <x v="2"/>
    <x v="0"/>
    <x v="3"/>
    <x v="4"/>
    <x v="0"/>
    <x v="0"/>
    <x v="2"/>
    <x v="2"/>
    <x v="1"/>
    <x v="3"/>
    <x v="0"/>
    <x v="0"/>
    <x v="0"/>
    <x v="0"/>
    <x v="0"/>
    <x v="0"/>
    <x v="0"/>
    <x v="1"/>
    <x v="1"/>
    <x v="1"/>
    <x v="0"/>
    <x v="0"/>
    <x v="3"/>
    <x v="3"/>
    <x v="0"/>
    <x v="3"/>
    <x v="0"/>
    <x v="1"/>
    <x v="1"/>
    <x v="1"/>
    <x v="1"/>
    <x v="1"/>
    <x v="1"/>
    <x v="0"/>
    <x v="1"/>
    <x v="1"/>
    <x v="0"/>
    <x v="0"/>
    <x v="0"/>
    <x v="0"/>
  </r>
  <r>
    <x v="0"/>
    <x v="0"/>
    <x v="3"/>
    <x v="0"/>
    <x v="7"/>
    <x v="2"/>
    <x v="1"/>
    <x v="3"/>
    <x v="2"/>
    <x v="2"/>
    <x v="0"/>
    <x v="1"/>
    <x v="2"/>
    <x v="4"/>
    <x v="3"/>
    <x v="3"/>
    <x v="3"/>
    <x v="3"/>
    <x v="1"/>
    <x v="3"/>
    <x v="1"/>
    <x v="0"/>
    <x v="2"/>
    <x v="4"/>
    <x v="1"/>
    <x v="1"/>
    <x v="2"/>
    <x v="1"/>
    <x v="1"/>
    <x v="1"/>
    <x v="2"/>
    <x v="3"/>
    <x v="3"/>
    <x v="3"/>
    <x v="1"/>
    <x v="1"/>
    <x v="3"/>
    <x v="1"/>
    <x v="1"/>
    <x v="1"/>
    <x v="1"/>
    <x v="1"/>
    <x v="1"/>
    <x v="1"/>
    <x v="1"/>
    <x v="2"/>
    <x v="1"/>
    <x v="0"/>
    <x v="0"/>
    <x v="0"/>
  </r>
  <r>
    <x v="0"/>
    <x v="0"/>
    <x v="3"/>
    <x v="0"/>
    <x v="6"/>
    <x v="8"/>
    <x v="1"/>
    <x v="3"/>
    <x v="2"/>
    <x v="3"/>
    <x v="3"/>
    <x v="4"/>
    <x v="3"/>
    <x v="4"/>
    <x v="2"/>
    <x v="2"/>
    <x v="2"/>
    <x v="2"/>
    <x v="1"/>
    <x v="3"/>
    <x v="0"/>
    <x v="2"/>
    <x v="2"/>
    <x v="0"/>
    <x v="0"/>
    <x v="3"/>
    <x v="0"/>
    <x v="4"/>
    <x v="1"/>
    <x v="1"/>
    <x v="0"/>
    <x v="2"/>
    <x v="3"/>
    <x v="1"/>
    <x v="0"/>
    <x v="3"/>
    <x v="0"/>
    <x v="1"/>
    <x v="1"/>
    <x v="1"/>
    <x v="2"/>
    <x v="2"/>
    <x v="1"/>
    <x v="1"/>
    <x v="1"/>
    <x v="1"/>
    <x v="1"/>
    <x v="0"/>
    <x v="0"/>
    <x v="0"/>
  </r>
  <r>
    <x v="0"/>
    <x v="0"/>
    <x v="3"/>
    <x v="0"/>
    <x v="6"/>
    <x v="8"/>
    <x v="1"/>
    <x v="2"/>
    <x v="2"/>
    <x v="1"/>
    <x v="1"/>
    <x v="3"/>
    <x v="4"/>
    <x v="0"/>
    <x v="2"/>
    <x v="2"/>
    <x v="2"/>
    <x v="1"/>
    <x v="1"/>
    <x v="2"/>
    <x v="2"/>
    <x v="2"/>
    <x v="4"/>
    <x v="2"/>
    <x v="3"/>
    <x v="4"/>
    <x v="1"/>
    <x v="2"/>
    <x v="6"/>
    <x v="6"/>
    <x v="2"/>
    <x v="2"/>
    <x v="4"/>
    <x v="4"/>
    <x v="0"/>
    <x v="4"/>
    <x v="0"/>
    <x v="1"/>
    <x v="4"/>
    <x v="3"/>
    <x v="5"/>
    <x v="5"/>
    <x v="1"/>
    <x v="1"/>
    <x v="1"/>
    <x v="2"/>
    <x v="4"/>
    <x v="0"/>
    <x v="0"/>
    <x v="0"/>
  </r>
  <r>
    <x v="0"/>
    <x v="0"/>
    <x v="3"/>
    <x v="0"/>
    <x v="6"/>
    <x v="8"/>
    <x v="1"/>
    <x v="3"/>
    <x v="2"/>
    <x v="2"/>
    <x v="3"/>
    <x v="2"/>
    <x v="2"/>
    <x v="4"/>
    <x v="2"/>
    <x v="0"/>
    <x v="2"/>
    <x v="3"/>
    <x v="3"/>
    <x v="1"/>
    <x v="2"/>
    <x v="0"/>
    <x v="2"/>
    <x v="3"/>
    <x v="0"/>
    <x v="3"/>
    <x v="1"/>
    <x v="4"/>
    <x v="1"/>
    <x v="1"/>
    <x v="0"/>
    <x v="0"/>
    <x v="2"/>
    <x v="2"/>
    <x v="1"/>
    <x v="3"/>
    <x v="3"/>
    <x v="1"/>
    <x v="1"/>
    <x v="1"/>
    <x v="2"/>
    <x v="2"/>
    <x v="1"/>
    <x v="0"/>
    <x v="0"/>
    <x v="1"/>
    <x v="1"/>
    <x v="0"/>
    <x v="0"/>
    <x v="0"/>
  </r>
  <r>
    <x v="0"/>
    <x v="0"/>
    <x v="3"/>
    <x v="0"/>
    <x v="6"/>
    <x v="9"/>
    <x v="1"/>
    <x v="0"/>
    <x v="0"/>
    <x v="2"/>
    <x v="2"/>
    <x v="0"/>
    <x v="2"/>
    <x v="4"/>
    <x v="0"/>
    <x v="0"/>
    <x v="0"/>
    <x v="2"/>
    <x v="1"/>
    <x v="3"/>
    <x v="2"/>
    <x v="0"/>
    <x v="2"/>
    <x v="0"/>
    <x v="4"/>
    <x v="3"/>
    <x v="0"/>
    <x v="0"/>
    <x v="1"/>
    <x v="1"/>
    <x v="0"/>
    <x v="3"/>
    <x v="0"/>
    <x v="3"/>
    <x v="0"/>
    <x v="0"/>
    <x v="3"/>
    <x v="1"/>
    <x v="3"/>
    <x v="4"/>
    <x v="2"/>
    <x v="2"/>
    <x v="1"/>
    <x v="1"/>
    <x v="0"/>
    <x v="1"/>
    <x v="0"/>
    <x v="0"/>
    <x v="0"/>
    <x v="0"/>
  </r>
  <r>
    <x v="0"/>
    <x v="0"/>
    <x v="3"/>
    <x v="0"/>
    <x v="6"/>
    <x v="8"/>
    <x v="1"/>
    <x v="3"/>
    <x v="2"/>
    <x v="3"/>
    <x v="2"/>
    <x v="0"/>
    <x v="3"/>
    <x v="0"/>
    <x v="0"/>
    <x v="2"/>
    <x v="0"/>
    <x v="2"/>
    <x v="1"/>
    <x v="3"/>
    <x v="0"/>
    <x v="0"/>
    <x v="2"/>
    <x v="0"/>
    <x v="0"/>
    <x v="0"/>
    <x v="1"/>
    <x v="1"/>
    <x v="1"/>
    <x v="1"/>
    <x v="0"/>
    <x v="0"/>
    <x v="0"/>
    <x v="3"/>
    <x v="0"/>
    <x v="2"/>
    <x v="3"/>
    <x v="1"/>
    <x v="1"/>
    <x v="1"/>
    <x v="2"/>
    <x v="2"/>
    <x v="1"/>
    <x v="1"/>
    <x v="1"/>
    <x v="0"/>
    <x v="2"/>
    <x v="0"/>
    <x v="0"/>
    <x v="0"/>
  </r>
  <r>
    <x v="0"/>
    <x v="0"/>
    <x v="3"/>
    <x v="0"/>
    <x v="6"/>
    <x v="8"/>
    <x v="1"/>
    <x v="2"/>
    <x v="3"/>
    <x v="1"/>
    <x v="2"/>
    <x v="1"/>
    <x v="2"/>
    <x v="0"/>
    <x v="3"/>
    <x v="3"/>
    <x v="1"/>
    <x v="1"/>
    <x v="3"/>
    <x v="3"/>
    <x v="2"/>
    <x v="1"/>
    <x v="2"/>
    <x v="1"/>
    <x v="0"/>
    <x v="3"/>
    <x v="1"/>
    <x v="2"/>
    <x v="0"/>
    <x v="1"/>
    <x v="1"/>
    <x v="2"/>
    <x v="2"/>
    <x v="5"/>
    <x v="2"/>
    <x v="2"/>
    <x v="0"/>
    <x v="1"/>
    <x v="1"/>
    <x v="4"/>
    <x v="2"/>
    <x v="5"/>
    <x v="1"/>
    <x v="3"/>
    <x v="1"/>
    <x v="0"/>
    <x v="2"/>
    <x v="0"/>
    <x v="0"/>
    <x v="0"/>
  </r>
  <r>
    <x v="0"/>
    <x v="0"/>
    <x v="2"/>
    <x v="0"/>
    <x v="4"/>
    <x v="6"/>
    <x v="1"/>
    <x v="2"/>
    <x v="3"/>
    <x v="2"/>
    <x v="1"/>
    <x v="2"/>
    <x v="4"/>
    <x v="0"/>
    <x v="2"/>
    <x v="4"/>
    <x v="4"/>
    <x v="4"/>
    <x v="4"/>
    <x v="3"/>
    <x v="3"/>
    <x v="4"/>
    <x v="2"/>
    <x v="0"/>
    <x v="1"/>
    <x v="1"/>
    <x v="0"/>
    <x v="4"/>
    <x v="1"/>
    <x v="2"/>
    <x v="2"/>
    <x v="3"/>
    <x v="1"/>
    <x v="1"/>
    <x v="3"/>
    <x v="1"/>
    <x v="1"/>
    <x v="1"/>
    <x v="1"/>
    <x v="3"/>
    <x v="2"/>
    <x v="1"/>
    <x v="1"/>
    <x v="3"/>
    <x v="1"/>
    <x v="1"/>
    <x v="1"/>
    <x v="0"/>
    <x v="0"/>
    <x v="0"/>
  </r>
  <r>
    <x v="0"/>
    <x v="0"/>
    <x v="2"/>
    <x v="0"/>
    <x v="4"/>
    <x v="6"/>
    <x v="1"/>
    <x v="3"/>
    <x v="2"/>
    <x v="0"/>
    <x v="1"/>
    <x v="1"/>
    <x v="5"/>
    <x v="4"/>
    <x v="2"/>
    <x v="4"/>
    <x v="3"/>
    <x v="1"/>
    <x v="4"/>
    <x v="3"/>
    <x v="0"/>
    <x v="2"/>
    <x v="2"/>
    <x v="4"/>
    <x v="1"/>
    <x v="1"/>
    <x v="2"/>
    <x v="4"/>
    <x v="1"/>
    <x v="2"/>
    <x v="0"/>
    <x v="0"/>
    <x v="3"/>
    <x v="1"/>
    <x v="3"/>
    <x v="4"/>
    <x v="0"/>
    <x v="1"/>
    <x v="4"/>
    <x v="3"/>
    <x v="1"/>
    <x v="1"/>
    <x v="1"/>
    <x v="3"/>
    <x v="1"/>
    <x v="0"/>
    <x v="2"/>
    <x v="0"/>
    <x v="0"/>
    <x v="0"/>
  </r>
  <r>
    <x v="0"/>
    <x v="0"/>
    <x v="2"/>
    <x v="0"/>
    <x v="4"/>
    <x v="6"/>
    <x v="1"/>
    <x v="3"/>
    <x v="2"/>
    <x v="0"/>
    <x v="2"/>
    <x v="2"/>
    <x v="0"/>
    <x v="4"/>
    <x v="0"/>
    <x v="0"/>
    <x v="0"/>
    <x v="1"/>
    <x v="0"/>
    <x v="3"/>
    <x v="0"/>
    <x v="0"/>
    <x v="0"/>
    <x v="0"/>
    <x v="4"/>
    <x v="0"/>
    <x v="2"/>
    <x v="1"/>
    <x v="1"/>
    <x v="1"/>
    <x v="0"/>
    <x v="0"/>
    <x v="0"/>
    <x v="0"/>
    <x v="0"/>
    <x v="0"/>
    <x v="3"/>
    <x v="1"/>
    <x v="2"/>
    <x v="1"/>
    <x v="2"/>
    <x v="1"/>
    <x v="1"/>
    <x v="0"/>
    <x v="0"/>
    <x v="0"/>
    <x v="0"/>
    <x v="0"/>
    <x v="0"/>
    <x v="0"/>
  </r>
  <r>
    <x v="0"/>
    <x v="0"/>
    <x v="2"/>
    <x v="0"/>
    <x v="4"/>
    <x v="10"/>
    <x v="1"/>
    <x v="2"/>
    <x v="3"/>
    <x v="3"/>
    <x v="3"/>
    <x v="1"/>
    <x v="5"/>
    <x v="5"/>
    <x v="3"/>
    <x v="3"/>
    <x v="3"/>
    <x v="4"/>
    <x v="3"/>
    <x v="3"/>
    <x v="4"/>
    <x v="2"/>
    <x v="1"/>
    <x v="0"/>
    <x v="1"/>
    <x v="1"/>
    <x v="0"/>
    <x v="0"/>
    <x v="0"/>
    <x v="2"/>
    <x v="1"/>
    <x v="3"/>
    <x v="4"/>
    <x v="4"/>
    <x v="3"/>
    <x v="2"/>
    <x v="4"/>
    <x v="1"/>
    <x v="2"/>
    <x v="2"/>
    <x v="2"/>
    <x v="2"/>
    <x v="1"/>
    <x v="3"/>
    <x v="1"/>
    <x v="1"/>
    <x v="2"/>
    <x v="0"/>
    <x v="0"/>
    <x v="0"/>
  </r>
  <r>
    <x v="0"/>
    <x v="0"/>
    <x v="2"/>
    <x v="0"/>
    <x v="4"/>
    <x v="6"/>
    <x v="1"/>
    <x v="2"/>
    <x v="3"/>
    <x v="2"/>
    <x v="3"/>
    <x v="1"/>
    <x v="2"/>
    <x v="0"/>
    <x v="3"/>
    <x v="3"/>
    <x v="2"/>
    <x v="4"/>
    <x v="3"/>
    <x v="0"/>
    <x v="3"/>
    <x v="2"/>
    <x v="1"/>
    <x v="0"/>
    <x v="3"/>
    <x v="1"/>
    <x v="0"/>
    <x v="4"/>
    <x v="1"/>
    <x v="2"/>
    <x v="0"/>
    <x v="0"/>
    <x v="4"/>
    <x v="1"/>
    <x v="1"/>
    <x v="3"/>
    <x v="1"/>
    <x v="1"/>
    <x v="2"/>
    <x v="2"/>
    <x v="2"/>
    <x v="1"/>
    <x v="1"/>
    <x v="1"/>
    <x v="1"/>
    <x v="1"/>
    <x v="1"/>
    <x v="0"/>
    <x v="0"/>
    <x v="0"/>
  </r>
  <r>
    <x v="0"/>
    <x v="0"/>
    <x v="2"/>
    <x v="0"/>
    <x v="8"/>
    <x v="11"/>
    <x v="1"/>
    <x v="0"/>
    <x v="0"/>
    <x v="0"/>
    <x v="0"/>
    <x v="0"/>
    <x v="0"/>
    <x v="0"/>
    <x v="0"/>
    <x v="0"/>
    <x v="0"/>
    <x v="4"/>
    <x v="0"/>
    <x v="0"/>
    <x v="0"/>
    <x v="0"/>
    <x v="1"/>
    <x v="0"/>
    <x v="3"/>
    <x v="5"/>
    <x v="1"/>
    <x v="6"/>
    <x v="3"/>
    <x v="0"/>
    <x v="2"/>
    <x v="4"/>
    <x v="1"/>
    <x v="2"/>
    <x v="4"/>
    <x v="4"/>
    <x v="0"/>
    <x v="2"/>
    <x v="0"/>
    <x v="0"/>
    <x v="0"/>
    <x v="0"/>
    <x v="1"/>
    <x v="4"/>
    <x v="2"/>
    <x v="3"/>
    <x v="5"/>
    <x v="0"/>
    <x v="0"/>
    <x v="0"/>
  </r>
  <r>
    <x v="0"/>
    <x v="0"/>
    <x v="2"/>
    <x v="0"/>
    <x v="8"/>
    <x v="11"/>
    <x v="2"/>
    <x v="2"/>
    <x v="5"/>
    <x v="1"/>
    <x v="2"/>
    <x v="2"/>
    <x v="4"/>
    <x v="3"/>
    <x v="1"/>
    <x v="4"/>
    <x v="3"/>
    <x v="1"/>
    <x v="3"/>
    <x v="2"/>
    <x v="3"/>
    <x v="4"/>
    <x v="2"/>
    <x v="0"/>
    <x v="1"/>
    <x v="3"/>
    <x v="3"/>
    <x v="3"/>
    <x v="2"/>
    <x v="3"/>
    <x v="3"/>
    <x v="4"/>
    <x v="2"/>
    <x v="2"/>
    <x v="2"/>
    <x v="2"/>
    <x v="5"/>
    <x v="1"/>
    <x v="5"/>
    <x v="5"/>
    <x v="3"/>
    <x v="3"/>
    <x v="1"/>
    <x v="1"/>
    <x v="0"/>
    <x v="2"/>
    <x v="2"/>
    <x v="0"/>
    <x v="0"/>
    <x v="0"/>
  </r>
  <r>
    <x v="0"/>
    <x v="0"/>
    <x v="2"/>
    <x v="0"/>
    <x v="8"/>
    <x v="11"/>
    <x v="1"/>
    <x v="2"/>
    <x v="4"/>
    <x v="5"/>
    <x v="5"/>
    <x v="5"/>
    <x v="1"/>
    <x v="1"/>
    <x v="4"/>
    <x v="1"/>
    <x v="4"/>
    <x v="4"/>
    <x v="4"/>
    <x v="1"/>
    <x v="4"/>
    <x v="5"/>
    <x v="4"/>
    <x v="2"/>
    <x v="5"/>
    <x v="5"/>
    <x v="5"/>
    <x v="5"/>
    <x v="5"/>
    <x v="5"/>
    <x v="4"/>
    <x v="1"/>
    <x v="4"/>
    <x v="4"/>
    <x v="4"/>
    <x v="4"/>
    <x v="4"/>
    <x v="2"/>
    <x v="0"/>
    <x v="0"/>
    <x v="0"/>
    <x v="0"/>
    <x v="1"/>
    <x v="1"/>
    <x v="0"/>
    <x v="2"/>
    <x v="3"/>
    <x v="0"/>
    <x v="0"/>
    <x v="0"/>
  </r>
  <r>
    <x v="0"/>
    <x v="0"/>
    <x v="2"/>
    <x v="0"/>
    <x v="8"/>
    <x v="11"/>
    <x v="0"/>
    <x v="3"/>
    <x v="0"/>
    <x v="3"/>
    <x v="1"/>
    <x v="1"/>
    <x v="3"/>
    <x v="3"/>
    <x v="0"/>
    <x v="2"/>
    <x v="2"/>
    <x v="2"/>
    <x v="3"/>
    <x v="3"/>
    <x v="0"/>
    <x v="2"/>
    <x v="1"/>
    <x v="0"/>
    <x v="0"/>
    <x v="3"/>
    <x v="5"/>
    <x v="4"/>
    <x v="4"/>
    <x v="5"/>
    <x v="0"/>
    <x v="2"/>
    <x v="3"/>
    <x v="4"/>
    <x v="1"/>
    <x v="3"/>
    <x v="5"/>
    <x v="1"/>
    <x v="4"/>
    <x v="2"/>
    <x v="5"/>
    <x v="3"/>
    <x v="1"/>
    <x v="0"/>
    <x v="1"/>
    <x v="2"/>
    <x v="0"/>
    <x v="0"/>
    <x v="0"/>
    <x v="0"/>
  </r>
  <r>
    <x v="0"/>
    <x v="0"/>
    <x v="2"/>
    <x v="0"/>
    <x v="8"/>
    <x v="11"/>
    <x v="1"/>
    <x v="0"/>
    <x v="0"/>
    <x v="0"/>
    <x v="0"/>
    <x v="0"/>
    <x v="0"/>
    <x v="0"/>
    <x v="0"/>
    <x v="0"/>
    <x v="0"/>
    <x v="0"/>
    <x v="0"/>
    <x v="0"/>
    <x v="0"/>
    <x v="0"/>
    <x v="0"/>
    <x v="4"/>
    <x v="4"/>
    <x v="0"/>
    <x v="2"/>
    <x v="1"/>
    <x v="1"/>
    <x v="1"/>
    <x v="0"/>
    <x v="0"/>
    <x v="0"/>
    <x v="0"/>
    <x v="0"/>
    <x v="0"/>
    <x v="3"/>
    <x v="1"/>
    <x v="3"/>
    <x v="4"/>
    <x v="1"/>
    <x v="1"/>
    <x v="1"/>
    <x v="0"/>
    <x v="0"/>
    <x v="0"/>
    <x v="0"/>
    <x v="0"/>
    <x v="0"/>
    <x v="0"/>
  </r>
  <r>
    <x v="0"/>
    <x v="0"/>
    <x v="2"/>
    <x v="0"/>
    <x v="8"/>
    <x v="11"/>
    <x v="1"/>
    <x v="2"/>
    <x v="3"/>
    <x v="1"/>
    <x v="3"/>
    <x v="1"/>
    <x v="2"/>
    <x v="4"/>
    <x v="2"/>
    <x v="2"/>
    <x v="2"/>
    <x v="3"/>
    <x v="1"/>
    <x v="1"/>
    <x v="0"/>
    <x v="0"/>
    <x v="2"/>
    <x v="1"/>
    <x v="1"/>
    <x v="2"/>
    <x v="4"/>
    <x v="5"/>
    <x v="4"/>
    <x v="1"/>
    <x v="2"/>
    <x v="1"/>
    <x v="1"/>
    <x v="5"/>
    <x v="3"/>
    <x v="3"/>
    <x v="0"/>
    <x v="1"/>
    <x v="1"/>
    <x v="3"/>
    <x v="2"/>
    <x v="1"/>
    <x v="1"/>
    <x v="0"/>
    <x v="1"/>
    <x v="2"/>
    <x v="1"/>
    <x v="0"/>
    <x v="0"/>
    <x v="0"/>
  </r>
  <r>
    <x v="0"/>
    <x v="0"/>
    <x v="2"/>
    <x v="0"/>
    <x v="8"/>
    <x v="11"/>
    <x v="0"/>
    <x v="3"/>
    <x v="2"/>
    <x v="0"/>
    <x v="3"/>
    <x v="2"/>
    <x v="2"/>
    <x v="4"/>
    <x v="2"/>
    <x v="3"/>
    <x v="2"/>
    <x v="3"/>
    <x v="3"/>
    <x v="2"/>
    <x v="1"/>
    <x v="2"/>
    <x v="1"/>
    <x v="0"/>
    <x v="3"/>
    <x v="1"/>
    <x v="5"/>
    <x v="2"/>
    <x v="1"/>
    <x v="1"/>
    <x v="0"/>
    <x v="0"/>
    <x v="3"/>
    <x v="3"/>
    <x v="3"/>
    <x v="3"/>
    <x v="0"/>
    <x v="1"/>
    <x v="2"/>
    <x v="2"/>
    <x v="1"/>
    <x v="1"/>
    <x v="1"/>
    <x v="1"/>
    <x v="0"/>
    <x v="0"/>
    <x v="2"/>
    <x v="0"/>
    <x v="0"/>
    <x v="0"/>
  </r>
  <r>
    <x v="0"/>
    <x v="0"/>
    <x v="2"/>
    <x v="0"/>
    <x v="8"/>
    <x v="11"/>
    <x v="0"/>
    <x v="3"/>
    <x v="3"/>
    <x v="2"/>
    <x v="3"/>
    <x v="2"/>
    <x v="2"/>
    <x v="4"/>
    <x v="2"/>
    <x v="2"/>
    <x v="2"/>
    <x v="2"/>
    <x v="1"/>
    <x v="3"/>
    <x v="1"/>
    <x v="2"/>
    <x v="2"/>
    <x v="0"/>
    <x v="0"/>
    <x v="3"/>
    <x v="1"/>
    <x v="2"/>
    <x v="1"/>
    <x v="1"/>
    <x v="0"/>
    <x v="0"/>
    <x v="1"/>
    <x v="1"/>
    <x v="3"/>
    <x v="0"/>
    <x v="0"/>
    <x v="1"/>
    <x v="3"/>
    <x v="4"/>
    <x v="1"/>
    <x v="1"/>
    <x v="1"/>
    <x v="0"/>
    <x v="1"/>
    <x v="1"/>
    <x v="1"/>
    <x v="0"/>
    <x v="0"/>
    <x v="0"/>
  </r>
  <r>
    <x v="0"/>
    <x v="0"/>
    <x v="2"/>
    <x v="0"/>
    <x v="8"/>
    <x v="11"/>
    <x v="1"/>
    <x v="3"/>
    <x v="2"/>
    <x v="2"/>
    <x v="2"/>
    <x v="2"/>
    <x v="3"/>
    <x v="0"/>
    <x v="2"/>
    <x v="2"/>
    <x v="0"/>
    <x v="3"/>
    <x v="1"/>
    <x v="3"/>
    <x v="0"/>
    <x v="0"/>
    <x v="1"/>
    <x v="1"/>
    <x v="0"/>
    <x v="3"/>
    <x v="4"/>
    <x v="2"/>
    <x v="6"/>
    <x v="1"/>
    <x v="1"/>
    <x v="2"/>
    <x v="3"/>
    <x v="3"/>
    <x v="1"/>
    <x v="3"/>
    <x v="1"/>
    <x v="1"/>
    <x v="1"/>
    <x v="2"/>
    <x v="5"/>
    <x v="1"/>
    <x v="1"/>
    <x v="0"/>
    <x v="1"/>
    <x v="1"/>
    <x v="1"/>
    <x v="0"/>
    <x v="0"/>
    <x v="0"/>
  </r>
  <r>
    <x v="0"/>
    <x v="0"/>
    <x v="2"/>
    <x v="0"/>
    <x v="8"/>
    <x v="11"/>
    <x v="1"/>
    <x v="3"/>
    <x v="2"/>
    <x v="2"/>
    <x v="0"/>
    <x v="3"/>
    <x v="3"/>
    <x v="4"/>
    <x v="1"/>
    <x v="2"/>
    <x v="2"/>
    <x v="1"/>
    <x v="4"/>
    <x v="3"/>
    <x v="1"/>
    <x v="2"/>
    <x v="4"/>
    <x v="2"/>
    <x v="1"/>
    <x v="3"/>
    <x v="5"/>
    <x v="5"/>
    <x v="4"/>
    <x v="1"/>
    <x v="4"/>
    <x v="1"/>
    <x v="3"/>
    <x v="0"/>
    <x v="0"/>
    <x v="1"/>
    <x v="4"/>
    <x v="1"/>
    <x v="3"/>
    <x v="4"/>
    <x v="1"/>
    <x v="1"/>
    <x v="1"/>
    <x v="1"/>
    <x v="1"/>
    <x v="0"/>
    <x v="3"/>
    <x v="0"/>
    <x v="0"/>
    <x v="0"/>
  </r>
  <r>
    <x v="0"/>
    <x v="0"/>
    <x v="2"/>
    <x v="0"/>
    <x v="8"/>
    <x v="11"/>
    <x v="0"/>
    <x v="0"/>
    <x v="0"/>
    <x v="0"/>
    <x v="0"/>
    <x v="4"/>
    <x v="2"/>
    <x v="4"/>
    <x v="2"/>
    <x v="0"/>
    <x v="0"/>
    <x v="0"/>
    <x v="1"/>
    <x v="3"/>
    <x v="0"/>
    <x v="0"/>
    <x v="2"/>
    <x v="0"/>
    <x v="4"/>
    <x v="0"/>
    <x v="2"/>
    <x v="1"/>
    <x v="1"/>
    <x v="1"/>
    <x v="0"/>
    <x v="0"/>
    <x v="3"/>
    <x v="0"/>
    <x v="1"/>
    <x v="3"/>
    <x v="0"/>
    <x v="1"/>
    <x v="1"/>
    <x v="1"/>
    <x v="2"/>
    <x v="2"/>
    <x v="1"/>
    <x v="0"/>
    <x v="1"/>
    <x v="1"/>
    <x v="0"/>
    <x v="0"/>
    <x v="0"/>
    <x v="0"/>
  </r>
  <r>
    <x v="0"/>
    <x v="0"/>
    <x v="2"/>
    <x v="0"/>
    <x v="8"/>
    <x v="11"/>
    <x v="0"/>
    <x v="3"/>
    <x v="2"/>
    <x v="2"/>
    <x v="2"/>
    <x v="0"/>
    <x v="3"/>
    <x v="0"/>
    <x v="0"/>
    <x v="2"/>
    <x v="2"/>
    <x v="2"/>
    <x v="1"/>
    <x v="3"/>
    <x v="0"/>
    <x v="0"/>
    <x v="2"/>
    <x v="0"/>
    <x v="0"/>
    <x v="0"/>
    <x v="0"/>
    <x v="4"/>
    <x v="1"/>
    <x v="1"/>
    <x v="0"/>
    <x v="0"/>
    <x v="0"/>
    <x v="3"/>
    <x v="1"/>
    <x v="3"/>
    <x v="3"/>
    <x v="1"/>
    <x v="1"/>
    <x v="4"/>
    <x v="4"/>
    <x v="1"/>
    <x v="1"/>
    <x v="1"/>
    <x v="0"/>
    <x v="1"/>
    <x v="1"/>
    <x v="0"/>
    <x v="0"/>
    <x v="0"/>
  </r>
  <r>
    <x v="0"/>
    <x v="0"/>
    <x v="2"/>
    <x v="0"/>
    <x v="8"/>
    <x v="11"/>
    <x v="0"/>
    <x v="3"/>
    <x v="2"/>
    <x v="0"/>
    <x v="2"/>
    <x v="0"/>
    <x v="3"/>
    <x v="4"/>
    <x v="2"/>
    <x v="2"/>
    <x v="2"/>
    <x v="3"/>
    <x v="1"/>
    <x v="3"/>
    <x v="1"/>
    <x v="0"/>
    <x v="2"/>
    <x v="0"/>
    <x v="0"/>
    <x v="3"/>
    <x v="2"/>
    <x v="0"/>
    <x v="1"/>
    <x v="1"/>
    <x v="0"/>
    <x v="0"/>
    <x v="0"/>
    <x v="0"/>
    <x v="0"/>
    <x v="0"/>
    <x v="3"/>
    <x v="1"/>
    <x v="3"/>
    <x v="4"/>
    <x v="1"/>
    <x v="1"/>
    <x v="1"/>
    <x v="1"/>
    <x v="0"/>
    <x v="0"/>
    <x v="0"/>
    <x v="0"/>
    <x v="0"/>
    <x v="0"/>
  </r>
  <r>
    <x v="0"/>
    <x v="0"/>
    <x v="2"/>
    <x v="0"/>
    <x v="8"/>
    <x v="11"/>
    <x v="1"/>
    <x v="0"/>
    <x v="2"/>
    <x v="0"/>
    <x v="0"/>
    <x v="2"/>
    <x v="3"/>
    <x v="0"/>
    <x v="2"/>
    <x v="0"/>
    <x v="0"/>
    <x v="3"/>
    <x v="1"/>
    <x v="0"/>
    <x v="0"/>
    <x v="3"/>
    <x v="2"/>
    <x v="0"/>
    <x v="4"/>
    <x v="3"/>
    <x v="4"/>
    <x v="4"/>
    <x v="2"/>
    <x v="3"/>
    <x v="0"/>
    <x v="0"/>
    <x v="4"/>
    <x v="3"/>
    <x v="0"/>
    <x v="0"/>
    <x v="3"/>
    <x v="1"/>
    <x v="1"/>
    <x v="1"/>
    <x v="1"/>
    <x v="1"/>
    <x v="1"/>
    <x v="0"/>
    <x v="0"/>
    <x v="0"/>
    <x v="0"/>
    <x v="0"/>
    <x v="0"/>
    <x v="0"/>
  </r>
  <r>
    <x v="0"/>
    <x v="0"/>
    <x v="2"/>
    <x v="0"/>
    <x v="8"/>
    <x v="11"/>
    <x v="1"/>
    <x v="0"/>
    <x v="2"/>
    <x v="0"/>
    <x v="0"/>
    <x v="2"/>
    <x v="2"/>
    <x v="2"/>
    <x v="2"/>
    <x v="2"/>
    <x v="0"/>
    <x v="3"/>
    <x v="1"/>
    <x v="2"/>
    <x v="1"/>
    <x v="1"/>
    <x v="3"/>
    <x v="3"/>
    <x v="1"/>
    <x v="1"/>
    <x v="0"/>
    <x v="2"/>
    <x v="1"/>
    <x v="2"/>
    <x v="2"/>
    <x v="3"/>
    <x v="3"/>
    <x v="5"/>
    <x v="0"/>
    <x v="3"/>
    <x v="0"/>
    <x v="1"/>
    <x v="1"/>
    <x v="1"/>
    <x v="2"/>
    <x v="2"/>
    <x v="1"/>
    <x v="0"/>
    <x v="0"/>
    <x v="0"/>
    <x v="0"/>
    <x v="0"/>
    <x v="0"/>
    <x v="0"/>
  </r>
  <r>
    <x v="0"/>
    <x v="0"/>
    <x v="2"/>
    <x v="0"/>
    <x v="8"/>
    <x v="11"/>
    <x v="0"/>
    <x v="0"/>
    <x v="2"/>
    <x v="1"/>
    <x v="2"/>
    <x v="0"/>
    <x v="2"/>
    <x v="0"/>
    <x v="0"/>
    <x v="0"/>
    <x v="0"/>
    <x v="3"/>
    <x v="3"/>
    <x v="2"/>
    <x v="0"/>
    <x v="0"/>
    <x v="2"/>
    <x v="0"/>
    <x v="1"/>
    <x v="3"/>
    <x v="1"/>
    <x v="2"/>
    <x v="1"/>
    <x v="1"/>
    <x v="0"/>
    <x v="0"/>
    <x v="3"/>
    <x v="3"/>
    <x v="1"/>
    <x v="3"/>
    <x v="3"/>
    <x v="1"/>
    <x v="1"/>
    <x v="1"/>
    <x v="2"/>
    <x v="1"/>
    <x v="1"/>
    <x v="1"/>
    <x v="0"/>
    <x v="0"/>
    <x v="0"/>
    <x v="0"/>
    <x v="0"/>
    <x v="0"/>
  </r>
  <r>
    <x v="0"/>
    <x v="0"/>
    <x v="2"/>
    <x v="0"/>
    <x v="8"/>
    <x v="11"/>
    <x v="1"/>
    <x v="0"/>
    <x v="0"/>
    <x v="0"/>
    <x v="0"/>
    <x v="0"/>
    <x v="3"/>
    <x v="4"/>
    <x v="0"/>
    <x v="0"/>
    <x v="0"/>
    <x v="3"/>
    <x v="1"/>
    <x v="3"/>
    <x v="0"/>
    <x v="0"/>
    <x v="0"/>
    <x v="4"/>
    <x v="4"/>
    <x v="0"/>
    <x v="1"/>
    <x v="4"/>
    <x v="1"/>
    <x v="1"/>
    <x v="0"/>
    <x v="0"/>
    <x v="0"/>
    <x v="0"/>
    <x v="0"/>
    <x v="3"/>
    <x v="3"/>
    <x v="1"/>
    <x v="1"/>
    <x v="4"/>
    <x v="1"/>
    <x v="1"/>
    <x v="1"/>
    <x v="0"/>
    <x v="0"/>
    <x v="0"/>
    <x v="0"/>
    <x v="0"/>
    <x v="0"/>
    <x v="0"/>
  </r>
  <r>
    <x v="0"/>
    <x v="0"/>
    <x v="2"/>
    <x v="0"/>
    <x v="8"/>
    <x v="11"/>
    <x v="0"/>
    <x v="0"/>
    <x v="0"/>
    <x v="2"/>
    <x v="2"/>
    <x v="2"/>
    <x v="0"/>
    <x v="4"/>
    <x v="0"/>
    <x v="0"/>
    <x v="0"/>
    <x v="3"/>
    <x v="1"/>
    <x v="3"/>
    <x v="0"/>
    <x v="2"/>
    <x v="2"/>
    <x v="0"/>
    <x v="0"/>
    <x v="3"/>
    <x v="0"/>
    <x v="4"/>
    <x v="1"/>
    <x v="1"/>
    <x v="0"/>
    <x v="0"/>
    <x v="0"/>
    <x v="3"/>
    <x v="1"/>
    <x v="3"/>
    <x v="3"/>
    <x v="1"/>
    <x v="1"/>
    <x v="4"/>
    <x v="1"/>
    <x v="1"/>
    <x v="1"/>
    <x v="1"/>
    <x v="0"/>
    <x v="1"/>
    <x v="1"/>
    <x v="0"/>
    <x v="0"/>
    <x v="0"/>
  </r>
  <r>
    <x v="0"/>
    <x v="0"/>
    <x v="2"/>
    <x v="0"/>
    <x v="8"/>
    <x v="11"/>
    <x v="0"/>
    <x v="3"/>
    <x v="2"/>
    <x v="3"/>
    <x v="3"/>
    <x v="2"/>
    <x v="2"/>
    <x v="0"/>
    <x v="2"/>
    <x v="2"/>
    <x v="2"/>
    <x v="1"/>
    <x v="1"/>
    <x v="3"/>
    <x v="0"/>
    <x v="0"/>
    <x v="2"/>
    <x v="0"/>
    <x v="0"/>
    <x v="0"/>
    <x v="4"/>
    <x v="2"/>
    <x v="1"/>
    <x v="1"/>
    <x v="0"/>
    <x v="3"/>
    <x v="1"/>
    <x v="5"/>
    <x v="3"/>
    <x v="2"/>
    <x v="0"/>
    <x v="1"/>
    <x v="1"/>
    <x v="1"/>
    <x v="2"/>
    <x v="2"/>
    <x v="1"/>
    <x v="1"/>
    <x v="0"/>
    <x v="0"/>
    <x v="0"/>
    <x v="0"/>
    <x v="0"/>
    <x v="0"/>
  </r>
  <r>
    <x v="0"/>
    <x v="0"/>
    <x v="2"/>
    <x v="0"/>
    <x v="8"/>
    <x v="11"/>
    <x v="0"/>
    <x v="2"/>
    <x v="3"/>
    <x v="3"/>
    <x v="1"/>
    <x v="3"/>
    <x v="4"/>
    <x v="4"/>
    <x v="2"/>
    <x v="4"/>
    <x v="3"/>
    <x v="1"/>
    <x v="3"/>
    <x v="1"/>
    <x v="3"/>
    <x v="0"/>
    <x v="2"/>
    <x v="0"/>
    <x v="3"/>
    <x v="4"/>
    <x v="5"/>
    <x v="5"/>
    <x v="1"/>
    <x v="1"/>
    <x v="0"/>
    <x v="3"/>
    <x v="4"/>
    <x v="4"/>
    <x v="0"/>
    <x v="4"/>
    <x v="0"/>
    <x v="1"/>
    <x v="2"/>
    <x v="1"/>
    <x v="4"/>
    <x v="2"/>
    <x v="1"/>
    <x v="1"/>
    <x v="0"/>
    <x v="1"/>
    <x v="1"/>
    <x v="0"/>
    <x v="0"/>
    <x v="0"/>
  </r>
  <r>
    <x v="0"/>
    <x v="0"/>
    <x v="2"/>
    <x v="0"/>
    <x v="8"/>
    <x v="11"/>
    <x v="0"/>
    <x v="2"/>
    <x v="3"/>
    <x v="2"/>
    <x v="3"/>
    <x v="1"/>
    <x v="4"/>
    <x v="4"/>
    <x v="3"/>
    <x v="2"/>
    <x v="2"/>
    <x v="3"/>
    <x v="3"/>
    <x v="2"/>
    <x v="1"/>
    <x v="2"/>
    <x v="2"/>
    <x v="1"/>
    <x v="3"/>
    <x v="3"/>
    <x v="4"/>
    <x v="2"/>
    <x v="0"/>
    <x v="1"/>
    <x v="2"/>
    <x v="3"/>
    <x v="3"/>
    <x v="3"/>
    <x v="2"/>
    <x v="2"/>
    <x v="1"/>
    <x v="1"/>
    <x v="4"/>
    <x v="3"/>
    <x v="4"/>
    <x v="1"/>
    <x v="1"/>
    <x v="1"/>
    <x v="1"/>
    <x v="1"/>
    <x v="1"/>
    <x v="0"/>
    <x v="0"/>
    <x v="0"/>
  </r>
  <r>
    <x v="0"/>
    <x v="1"/>
    <x v="4"/>
    <x v="0"/>
    <x v="4"/>
    <x v="12"/>
    <x v="1"/>
    <x v="2"/>
    <x v="3"/>
    <x v="1"/>
    <x v="2"/>
    <x v="1"/>
    <x v="2"/>
    <x v="0"/>
    <x v="3"/>
    <x v="2"/>
    <x v="2"/>
    <x v="1"/>
    <x v="1"/>
    <x v="3"/>
    <x v="3"/>
    <x v="2"/>
    <x v="2"/>
    <x v="0"/>
    <x v="1"/>
    <x v="1"/>
    <x v="0"/>
    <x v="4"/>
    <x v="1"/>
    <x v="1"/>
    <x v="2"/>
    <x v="2"/>
    <x v="3"/>
    <x v="3"/>
    <x v="1"/>
    <x v="0"/>
    <x v="0"/>
    <x v="1"/>
    <x v="1"/>
    <x v="4"/>
    <x v="2"/>
    <x v="2"/>
    <x v="1"/>
    <x v="1"/>
    <x v="1"/>
    <x v="1"/>
    <x v="1"/>
    <x v="0"/>
    <x v="0"/>
    <x v="0"/>
  </r>
  <r>
    <x v="0"/>
    <x v="1"/>
    <x v="4"/>
    <x v="0"/>
    <x v="4"/>
    <x v="12"/>
    <x v="0"/>
    <x v="2"/>
    <x v="3"/>
    <x v="3"/>
    <x v="3"/>
    <x v="1"/>
    <x v="2"/>
    <x v="2"/>
    <x v="3"/>
    <x v="3"/>
    <x v="3"/>
    <x v="3"/>
    <x v="3"/>
    <x v="2"/>
    <x v="3"/>
    <x v="1"/>
    <x v="2"/>
    <x v="0"/>
    <x v="1"/>
    <x v="1"/>
    <x v="1"/>
    <x v="0"/>
    <x v="4"/>
    <x v="2"/>
    <x v="0"/>
    <x v="3"/>
    <x v="3"/>
    <x v="3"/>
    <x v="1"/>
    <x v="3"/>
    <x v="0"/>
    <x v="1"/>
    <x v="4"/>
    <x v="3"/>
    <x v="2"/>
    <x v="2"/>
    <x v="1"/>
    <x v="1"/>
    <x v="0"/>
    <x v="0"/>
    <x v="0"/>
    <x v="0"/>
    <x v="0"/>
    <x v="0"/>
  </r>
  <r>
    <x v="0"/>
    <x v="1"/>
    <x v="4"/>
    <x v="0"/>
    <x v="4"/>
    <x v="12"/>
    <x v="0"/>
    <x v="3"/>
    <x v="3"/>
    <x v="3"/>
    <x v="3"/>
    <x v="5"/>
    <x v="4"/>
    <x v="2"/>
    <x v="2"/>
    <x v="2"/>
    <x v="2"/>
    <x v="2"/>
    <x v="0"/>
    <x v="0"/>
    <x v="0"/>
    <x v="0"/>
    <x v="0"/>
    <x v="4"/>
    <x v="4"/>
    <x v="0"/>
    <x v="2"/>
    <x v="1"/>
    <x v="1"/>
    <x v="1"/>
    <x v="0"/>
    <x v="0"/>
    <x v="0"/>
    <x v="0"/>
    <x v="0"/>
    <x v="0"/>
    <x v="3"/>
    <x v="1"/>
    <x v="3"/>
    <x v="4"/>
    <x v="1"/>
    <x v="1"/>
    <x v="1"/>
    <x v="0"/>
    <x v="0"/>
    <x v="1"/>
    <x v="0"/>
    <x v="0"/>
    <x v="0"/>
    <x v="0"/>
  </r>
  <r>
    <x v="0"/>
    <x v="1"/>
    <x v="4"/>
    <x v="0"/>
    <x v="4"/>
    <x v="12"/>
    <x v="0"/>
    <x v="3"/>
    <x v="0"/>
    <x v="2"/>
    <x v="0"/>
    <x v="0"/>
    <x v="0"/>
    <x v="0"/>
    <x v="2"/>
    <x v="2"/>
    <x v="0"/>
    <x v="3"/>
    <x v="1"/>
    <x v="0"/>
    <x v="0"/>
    <x v="0"/>
    <x v="2"/>
    <x v="0"/>
    <x v="0"/>
    <x v="0"/>
    <x v="0"/>
    <x v="4"/>
    <x v="1"/>
    <x v="1"/>
    <x v="0"/>
    <x v="3"/>
    <x v="0"/>
    <x v="0"/>
    <x v="0"/>
    <x v="0"/>
    <x v="3"/>
    <x v="1"/>
    <x v="2"/>
    <x v="4"/>
    <x v="4"/>
    <x v="1"/>
    <x v="1"/>
    <x v="0"/>
    <x v="0"/>
    <x v="1"/>
    <x v="0"/>
    <x v="0"/>
    <x v="0"/>
    <x v="0"/>
  </r>
  <r>
    <x v="0"/>
    <x v="1"/>
    <x v="4"/>
    <x v="0"/>
    <x v="4"/>
    <x v="12"/>
    <x v="1"/>
    <x v="3"/>
    <x v="3"/>
    <x v="1"/>
    <x v="2"/>
    <x v="1"/>
    <x v="2"/>
    <x v="4"/>
    <x v="2"/>
    <x v="2"/>
    <x v="3"/>
    <x v="3"/>
    <x v="1"/>
    <x v="2"/>
    <x v="1"/>
    <x v="2"/>
    <x v="2"/>
    <x v="0"/>
    <x v="0"/>
    <x v="3"/>
    <x v="0"/>
    <x v="4"/>
    <x v="1"/>
    <x v="2"/>
    <x v="2"/>
    <x v="3"/>
    <x v="3"/>
    <x v="1"/>
    <x v="1"/>
    <x v="3"/>
    <x v="0"/>
    <x v="1"/>
    <x v="2"/>
    <x v="1"/>
    <x v="2"/>
    <x v="2"/>
    <x v="1"/>
    <x v="1"/>
    <x v="0"/>
    <x v="0"/>
    <x v="1"/>
    <x v="0"/>
    <x v="0"/>
    <x v="0"/>
  </r>
  <r>
    <x v="0"/>
    <x v="1"/>
    <x v="4"/>
    <x v="0"/>
    <x v="4"/>
    <x v="12"/>
    <x v="0"/>
    <x v="2"/>
    <x v="3"/>
    <x v="2"/>
    <x v="3"/>
    <x v="2"/>
    <x v="2"/>
    <x v="4"/>
    <x v="2"/>
    <x v="0"/>
    <x v="0"/>
    <x v="0"/>
    <x v="1"/>
    <x v="3"/>
    <x v="0"/>
    <x v="0"/>
    <x v="0"/>
    <x v="4"/>
    <x v="0"/>
    <x v="3"/>
    <x v="0"/>
    <x v="1"/>
    <x v="1"/>
    <x v="1"/>
    <x v="0"/>
    <x v="3"/>
    <x v="0"/>
    <x v="0"/>
    <x v="0"/>
    <x v="3"/>
    <x v="3"/>
    <x v="1"/>
    <x v="1"/>
    <x v="1"/>
    <x v="2"/>
    <x v="2"/>
    <x v="1"/>
    <x v="0"/>
    <x v="0"/>
    <x v="1"/>
    <x v="1"/>
    <x v="0"/>
    <x v="0"/>
    <x v="0"/>
  </r>
  <r>
    <x v="0"/>
    <x v="1"/>
    <x v="4"/>
    <x v="0"/>
    <x v="4"/>
    <x v="12"/>
    <x v="0"/>
    <x v="3"/>
    <x v="2"/>
    <x v="2"/>
    <x v="3"/>
    <x v="1"/>
    <x v="4"/>
    <x v="4"/>
    <x v="2"/>
    <x v="2"/>
    <x v="2"/>
    <x v="1"/>
    <x v="1"/>
    <x v="3"/>
    <x v="1"/>
    <x v="0"/>
    <x v="0"/>
    <x v="4"/>
    <x v="1"/>
    <x v="3"/>
    <x v="0"/>
    <x v="4"/>
    <x v="1"/>
    <x v="1"/>
    <x v="0"/>
    <x v="0"/>
    <x v="3"/>
    <x v="3"/>
    <x v="0"/>
    <x v="0"/>
    <x v="3"/>
    <x v="1"/>
    <x v="4"/>
    <x v="2"/>
    <x v="2"/>
    <x v="5"/>
    <x v="1"/>
    <x v="0"/>
    <x v="0"/>
    <x v="0"/>
    <x v="1"/>
    <x v="0"/>
    <x v="0"/>
    <x v="0"/>
  </r>
  <r>
    <x v="0"/>
    <x v="1"/>
    <x v="4"/>
    <x v="0"/>
    <x v="4"/>
    <x v="12"/>
    <x v="1"/>
    <x v="3"/>
    <x v="2"/>
    <x v="3"/>
    <x v="3"/>
    <x v="2"/>
    <x v="2"/>
    <x v="2"/>
    <x v="3"/>
    <x v="3"/>
    <x v="2"/>
    <x v="3"/>
    <x v="4"/>
    <x v="3"/>
    <x v="0"/>
    <x v="0"/>
    <x v="2"/>
    <x v="0"/>
    <x v="1"/>
    <x v="3"/>
    <x v="1"/>
    <x v="0"/>
    <x v="4"/>
    <x v="1"/>
    <x v="2"/>
    <x v="3"/>
    <x v="3"/>
    <x v="1"/>
    <x v="1"/>
    <x v="3"/>
    <x v="1"/>
    <x v="1"/>
    <x v="2"/>
    <x v="2"/>
    <x v="2"/>
    <x v="2"/>
    <x v="1"/>
    <x v="1"/>
    <x v="0"/>
    <x v="1"/>
    <x v="2"/>
    <x v="0"/>
    <x v="0"/>
    <x v="0"/>
  </r>
  <r>
    <x v="0"/>
    <x v="1"/>
    <x v="4"/>
    <x v="0"/>
    <x v="4"/>
    <x v="12"/>
    <x v="0"/>
    <x v="3"/>
    <x v="3"/>
    <x v="3"/>
    <x v="3"/>
    <x v="1"/>
    <x v="2"/>
    <x v="4"/>
    <x v="2"/>
    <x v="2"/>
    <x v="2"/>
    <x v="2"/>
    <x v="3"/>
    <x v="3"/>
    <x v="0"/>
    <x v="0"/>
    <x v="2"/>
    <x v="0"/>
    <x v="1"/>
    <x v="1"/>
    <x v="0"/>
    <x v="4"/>
    <x v="1"/>
    <x v="1"/>
    <x v="2"/>
    <x v="3"/>
    <x v="1"/>
    <x v="1"/>
    <x v="2"/>
    <x v="2"/>
    <x v="3"/>
    <x v="1"/>
    <x v="1"/>
    <x v="1"/>
    <x v="2"/>
    <x v="2"/>
    <x v="1"/>
    <x v="1"/>
    <x v="0"/>
    <x v="2"/>
    <x v="2"/>
    <x v="0"/>
    <x v="0"/>
    <x v="0"/>
  </r>
  <r>
    <x v="0"/>
    <x v="1"/>
    <x v="4"/>
    <x v="0"/>
    <x v="4"/>
    <x v="12"/>
    <x v="1"/>
    <x v="2"/>
    <x v="3"/>
    <x v="1"/>
    <x v="3"/>
    <x v="2"/>
    <x v="2"/>
    <x v="4"/>
    <x v="3"/>
    <x v="3"/>
    <x v="1"/>
    <x v="3"/>
    <x v="4"/>
    <x v="0"/>
    <x v="3"/>
    <x v="0"/>
    <x v="0"/>
    <x v="0"/>
    <x v="0"/>
    <x v="4"/>
    <x v="0"/>
    <x v="4"/>
    <x v="1"/>
    <x v="1"/>
    <x v="0"/>
    <x v="0"/>
    <x v="0"/>
    <x v="0"/>
    <x v="3"/>
    <x v="3"/>
    <x v="3"/>
    <x v="1"/>
    <x v="4"/>
    <x v="3"/>
    <x v="5"/>
    <x v="4"/>
    <x v="1"/>
    <x v="1"/>
    <x v="0"/>
    <x v="1"/>
    <x v="1"/>
    <x v="0"/>
    <x v="0"/>
    <x v="0"/>
  </r>
  <r>
    <x v="0"/>
    <x v="1"/>
    <x v="4"/>
    <x v="0"/>
    <x v="4"/>
    <x v="12"/>
    <x v="2"/>
    <x v="2"/>
    <x v="1"/>
    <x v="2"/>
    <x v="2"/>
    <x v="1"/>
    <x v="4"/>
    <x v="2"/>
    <x v="2"/>
    <x v="2"/>
    <x v="3"/>
    <x v="2"/>
    <x v="1"/>
    <x v="3"/>
    <x v="3"/>
    <x v="2"/>
    <x v="2"/>
    <x v="0"/>
    <x v="1"/>
    <x v="4"/>
    <x v="0"/>
    <x v="0"/>
    <x v="1"/>
    <x v="1"/>
    <x v="2"/>
    <x v="3"/>
    <x v="3"/>
    <x v="5"/>
    <x v="1"/>
    <x v="3"/>
    <x v="0"/>
    <x v="1"/>
    <x v="2"/>
    <x v="2"/>
    <x v="2"/>
    <x v="1"/>
    <x v="1"/>
    <x v="1"/>
    <x v="0"/>
    <x v="1"/>
    <x v="1"/>
    <x v="0"/>
    <x v="0"/>
    <x v="0"/>
  </r>
  <r>
    <x v="0"/>
    <x v="1"/>
    <x v="4"/>
    <x v="0"/>
    <x v="4"/>
    <x v="12"/>
    <x v="1"/>
    <x v="2"/>
    <x v="2"/>
    <x v="3"/>
    <x v="2"/>
    <x v="1"/>
    <x v="2"/>
    <x v="4"/>
    <x v="2"/>
    <x v="2"/>
    <x v="2"/>
    <x v="2"/>
    <x v="1"/>
    <x v="3"/>
    <x v="0"/>
    <x v="0"/>
    <x v="0"/>
    <x v="4"/>
    <x v="1"/>
    <x v="3"/>
    <x v="0"/>
    <x v="4"/>
    <x v="1"/>
    <x v="1"/>
    <x v="0"/>
    <x v="0"/>
    <x v="0"/>
    <x v="1"/>
    <x v="0"/>
    <x v="3"/>
    <x v="3"/>
    <x v="1"/>
    <x v="2"/>
    <x v="4"/>
    <x v="2"/>
    <x v="1"/>
    <x v="1"/>
    <x v="0"/>
    <x v="1"/>
    <x v="1"/>
    <x v="0"/>
    <x v="0"/>
    <x v="0"/>
    <x v="0"/>
  </r>
  <r>
    <x v="0"/>
    <x v="1"/>
    <x v="4"/>
    <x v="0"/>
    <x v="4"/>
    <x v="12"/>
    <x v="1"/>
    <x v="2"/>
    <x v="3"/>
    <x v="3"/>
    <x v="2"/>
    <x v="2"/>
    <x v="3"/>
    <x v="0"/>
    <x v="2"/>
    <x v="2"/>
    <x v="0"/>
    <x v="2"/>
    <x v="1"/>
    <x v="0"/>
    <x v="0"/>
    <x v="0"/>
    <x v="0"/>
    <x v="4"/>
    <x v="1"/>
    <x v="0"/>
    <x v="0"/>
    <x v="1"/>
    <x v="1"/>
    <x v="1"/>
    <x v="0"/>
    <x v="0"/>
    <x v="0"/>
    <x v="0"/>
    <x v="0"/>
    <x v="0"/>
    <x v="3"/>
    <x v="1"/>
    <x v="3"/>
    <x v="4"/>
    <x v="1"/>
    <x v="1"/>
    <x v="1"/>
    <x v="0"/>
    <x v="1"/>
    <x v="0"/>
    <x v="0"/>
    <x v="0"/>
    <x v="0"/>
    <x v="0"/>
  </r>
  <r>
    <x v="0"/>
    <x v="1"/>
    <x v="4"/>
    <x v="0"/>
    <x v="4"/>
    <x v="12"/>
    <x v="1"/>
    <x v="3"/>
    <x v="2"/>
    <x v="1"/>
    <x v="2"/>
    <x v="1"/>
    <x v="4"/>
    <x v="4"/>
    <x v="1"/>
    <x v="2"/>
    <x v="0"/>
    <x v="0"/>
    <x v="3"/>
    <x v="3"/>
    <x v="0"/>
    <x v="2"/>
    <x v="2"/>
    <x v="0"/>
    <x v="1"/>
    <x v="4"/>
    <x v="1"/>
    <x v="0"/>
    <x v="1"/>
    <x v="1"/>
    <x v="0"/>
    <x v="3"/>
    <x v="3"/>
    <x v="5"/>
    <x v="0"/>
    <x v="0"/>
    <x v="0"/>
    <x v="1"/>
    <x v="3"/>
    <x v="4"/>
    <x v="4"/>
    <x v="1"/>
    <x v="1"/>
    <x v="1"/>
    <x v="1"/>
    <x v="1"/>
    <x v="1"/>
    <x v="0"/>
    <x v="0"/>
    <x v="0"/>
  </r>
  <r>
    <x v="0"/>
    <x v="1"/>
    <x v="4"/>
    <x v="0"/>
    <x v="4"/>
    <x v="12"/>
    <x v="0"/>
    <x v="2"/>
    <x v="3"/>
    <x v="3"/>
    <x v="3"/>
    <x v="1"/>
    <x v="3"/>
    <x v="4"/>
    <x v="3"/>
    <x v="4"/>
    <x v="3"/>
    <x v="3"/>
    <x v="3"/>
    <x v="2"/>
    <x v="1"/>
    <x v="0"/>
    <x v="1"/>
    <x v="0"/>
    <x v="1"/>
    <x v="1"/>
    <x v="1"/>
    <x v="0"/>
    <x v="1"/>
    <x v="1"/>
    <x v="0"/>
    <x v="0"/>
    <x v="1"/>
    <x v="5"/>
    <x v="3"/>
    <x v="1"/>
    <x v="0"/>
    <x v="1"/>
    <x v="4"/>
    <x v="3"/>
    <x v="5"/>
    <x v="1"/>
    <x v="1"/>
    <x v="1"/>
    <x v="1"/>
    <x v="0"/>
    <x v="2"/>
    <x v="0"/>
    <x v="0"/>
    <x v="0"/>
  </r>
  <r>
    <x v="0"/>
    <x v="1"/>
    <x v="4"/>
    <x v="0"/>
    <x v="4"/>
    <x v="12"/>
    <x v="0"/>
    <x v="3"/>
    <x v="2"/>
    <x v="1"/>
    <x v="2"/>
    <x v="2"/>
    <x v="5"/>
    <x v="4"/>
    <x v="2"/>
    <x v="0"/>
    <x v="2"/>
    <x v="2"/>
    <x v="0"/>
    <x v="3"/>
    <x v="1"/>
    <x v="0"/>
    <x v="0"/>
    <x v="4"/>
    <x v="0"/>
    <x v="1"/>
    <x v="2"/>
    <x v="4"/>
    <x v="1"/>
    <x v="1"/>
    <x v="0"/>
    <x v="3"/>
    <x v="4"/>
    <x v="1"/>
    <x v="0"/>
    <x v="0"/>
    <x v="0"/>
    <x v="1"/>
    <x v="4"/>
    <x v="3"/>
    <x v="1"/>
    <x v="1"/>
    <x v="1"/>
    <x v="1"/>
    <x v="0"/>
    <x v="0"/>
    <x v="1"/>
    <x v="0"/>
    <x v="0"/>
    <x v="0"/>
  </r>
  <r>
    <x v="0"/>
    <x v="1"/>
    <x v="4"/>
    <x v="0"/>
    <x v="4"/>
    <x v="12"/>
    <x v="0"/>
    <x v="3"/>
    <x v="2"/>
    <x v="2"/>
    <x v="2"/>
    <x v="2"/>
    <x v="3"/>
    <x v="4"/>
    <x v="2"/>
    <x v="3"/>
    <x v="2"/>
    <x v="2"/>
    <x v="1"/>
    <x v="3"/>
    <x v="1"/>
    <x v="2"/>
    <x v="2"/>
    <x v="0"/>
    <x v="0"/>
    <x v="3"/>
    <x v="0"/>
    <x v="4"/>
    <x v="0"/>
    <x v="2"/>
    <x v="2"/>
    <x v="3"/>
    <x v="3"/>
    <x v="3"/>
    <x v="1"/>
    <x v="3"/>
    <x v="0"/>
    <x v="1"/>
    <x v="4"/>
    <x v="3"/>
    <x v="5"/>
    <x v="4"/>
    <x v="1"/>
    <x v="0"/>
    <x v="0"/>
    <x v="1"/>
    <x v="1"/>
    <x v="0"/>
    <x v="0"/>
    <x v="0"/>
  </r>
  <r>
    <x v="0"/>
    <x v="1"/>
    <x v="4"/>
    <x v="0"/>
    <x v="4"/>
    <x v="12"/>
    <x v="1"/>
    <x v="3"/>
    <x v="3"/>
    <x v="3"/>
    <x v="3"/>
    <x v="1"/>
    <x v="2"/>
    <x v="0"/>
    <x v="3"/>
    <x v="2"/>
    <x v="2"/>
    <x v="2"/>
    <x v="4"/>
    <x v="3"/>
    <x v="0"/>
    <x v="0"/>
    <x v="2"/>
    <x v="4"/>
    <x v="1"/>
    <x v="4"/>
    <x v="0"/>
    <x v="4"/>
    <x v="1"/>
    <x v="2"/>
    <x v="2"/>
    <x v="3"/>
    <x v="3"/>
    <x v="5"/>
    <x v="3"/>
    <x v="2"/>
    <x v="0"/>
    <x v="1"/>
    <x v="2"/>
    <x v="2"/>
    <x v="2"/>
    <x v="2"/>
    <x v="1"/>
    <x v="0"/>
    <x v="0"/>
    <x v="1"/>
    <x v="0"/>
    <x v="0"/>
    <x v="0"/>
    <x v="0"/>
  </r>
  <r>
    <x v="0"/>
    <x v="1"/>
    <x v="4"/>
    <x v="0"/>
    <x v="4"/>
    <x v="12"/>
    <x v="0"/>
    <x v="2"/>
    <x v="3"/>
    <x v="3"/>
    <x v="1"/>
    <x v="2"/>
    <x v="2"/>
    <x v="4"/>
    <x v="2"/>
    <x v="0"/>
    <x v="2"/>
    <x v="2"/>
    <x v="1"/>
    <x v="3"/>
    <x v="1"/>
    <x v="0"/>
    <x v="2"/>
    <x v="0"/>
    <x v="0"/>
    <x v="3"/>
    <x v="1"/>
    <x v="4"/>
    <x v="1"/>
    <x v="1"/>
    <x v="0"/>
    <x v="0"/>
    <x v="3"/>
    <x v="1"/>
    <x v="3"/>
    <x v="3"/>
    <x v="3"/>
    <x v="1"/>
    <x v="3"/>
    <x v="4"/>
    <x v="2"/>
    <x v="1"/>
    <x v="1"/>
    <x v="0"/>
    <x v="0"/>
    <x v="1"/>
    <x v="0"/>
    <x v="0"/>
    <x v="0"/>
    <x v="0"/>
  </r>
  <r>
    <x v="0"/>
    <x v="1"/>
    <x v="4"/>
    <x v="0"/>
    <x v="4"/>
    <x v="12"/>
    <x v="1"/>
    <x v="3"/>
    <x v="3"/>
    <x v="4"/>
    <x v="3"/>
    <x v="3"/>
    <x v="4"/>
    <x v="0"/>
    <x v="0"/>
    <x v="3"/>
    <x v="2"/>
    <x v="4"/>
    <x v="0"/>
    <x v="0"/>
    <x v="1"/>
    <x v="1"/>
    <x v="2"/>
    <x v="0"/>
    <x v="1"/>
    <x v="1"/>
    <x v="1"/>
    <x v="2"/>
    <x v="1"/>
    <x v="1"/>
    <x v="0"/>
    <x v="2"/>
    <x v="1"/>
    <x v="5"/>
    <x v="1"/>
    <x v="0"/>
    <x v="0"/>
    <x v="1"/>
    <x v="4"/>
    <x v="3"/>
    <x v="4"/>
    <x v="2"/>
    <x v="1"/>
    <x v="3"/>
    <x v="1"/>
    <x v="2"/>
    <x v="2"/>
    <x v="0"/>
    <x v="0"/>
    <x v="0"/>
  </r>
  <r>
    <x v="0"/>
    <x v="1"/>
    <x v="4"/>
    <x v="0"/>
    <x v="4"/>
    <x v="12"/>
    <x v="0"/>
    <x v="2"/>
    <x v="3"/>
    <x v="3"/>
    <x v="3"/>
    <x v="3"/>
    <x v="4"/>
    <x v="4"/>
    <x v="1"/>
    <x v="3"/>
    <x v="3"/>
    <x v="1"/>
    <x v="3"/>
    <x v="1"/>
    <x v="1"/>
    <x v="0"/>
    <x v="0"/>
    <x v="4"/>
    <x v="1"/>
    <x v="3"/>
    <x v="2"/>
    <x v="1"/>
    <x v="1"/>
    <x v="1"/>
    <x v="0"/>
    <x v="0"/>
    <x v="0"/>
    <x v="1"/>
    <x v="0"/>
    <x v="0"/>
    <x v="0"/>
    <x v="1"/>
    <x v="4"/>
    <x v="3"/>
    <x v="4"/>
    <x v="1"/>
    <x v="1"/>
    <x v="0"/>
    <x v="0"/>
    <x v="0"/>
    <x v="0"/>
    <x v="0"/>
    <x v="0"/>
    <x v="0"/>
  </r>
  <r>
    <x v="0"/>
    <x v="1"/>
    <x v="4"/>
    <x v="0"/>
    <x v="4"/>
    <x v="12"/>
    <x v="1"/>
    <x v="2"/>
    <x v="3"/>
    <x v="3"/>
    <x v="3"/>
    <x v="1"/>
    <x v="5"/>
    <x v="0"/>
    <x v="2"/>
    <x v="4"/>
    <x v="4"/>
    <x v="1"/>
    <x v="1"/>
    <x v="3"/>
    <x v="1"/>
    <x v="1"/>
    <x v="2"/>
    <x v="0"/>
    <x v="1"/>
    <x v="1"/>
    <x v="0"/>
    <x v="4"/>
    <x v="4"/>
    <x v="2"/>
    <x v="2"/>
    <x v="3"/>
    <x v="1"/>
    <x v="1"/>
    <x v="3"/>
    <x v="3"/>
    <x v="0"/>
    <x v="1"/>
    <x v="1"/>
    <x v="1"/>
    <x v="2"/>
    <x v="2"/>
    <x v="1"/>
    <x v="1"/>
    <x v="0"/>
    <x v="2"/>
    <x v="2"/>
    <x v="0"/>
    <x v="0"/>
    <x v="0"/>
  </r>
  <r>
    <x v="0"/>
    <x v="1"/>
    <x v="4"/>
    <x v="0"/>
    <x v="4"/>
    <x v="12"/>
    <x v="0"/>
    <x v="2"/>
    <x v="2"/>
    <x v="1"/>
    <x v="3"/>
    <x v="0"/>
    <x v="2"/>
    <x v="2"/>
    <x v="0"/>
    <x v="0"/>
    <x v="0"/>
    <x v="0"/>
    <x v="3"/>
    <x v="2"/>
    <x v="0"/>
    <x v="0"/>
    <x v="0"/>
    <x v="4"/>
    <x v="0"/>
    <x v="4"/>
    <x v="2"/>
    <x v="1"/>
    <x v="1"/>
    <x v="1"/>
    <x v="0"/>
    <x v="0"/>
    <x v="0"/>
    <x v="5"/>
    <x v="2"/>
    <x v="2"/>
    <x v="0"/>
    <x v="1"/>
    <x v="2"/>
    <x v="4"/>
    <x v="1"/>
    <x v="1"/>
    <x v="1"/>
    <x v="0"/>
    <x v="0"/>
    <x v="0"/>
    <x v="0"/>
    <x v="0"/>
    <x v="0"/>
    <x v="0"/>
  </r>
  <r>
    <x v="0"/>
    <x v="1"/>
    <x v="4"/>
    <x v="0"/>
    <x v="4"/>
    <x v="12"/>
    <x v="0"/>
    <x v="2"/>
    <x v="2"/>
    <x v="3"/>
    <x v="3"/>
    <x v="2"/>
    <x v="2"/>
    <x v="0"/>
    <x v="2"/>
    <x v="3"/>
    <x v="0"/>
    <x v="3"/>
    <x v="4"/>
    <x v="2"/>
    <x v="0"/>
    <x v="0"/>
    <x v="2"/>
    <x v="4"/>
    <x v="1"/>
    <x v="1"/>
    <x v="2"/>
    <x v="4"/>
    <x v="1"/>
    <x v="1"/>
    <x v="0"/>
    <x v="0"/>
    <x v="0"/>
    <x v="2"/>
    <x v="0"/>
    <x v="3"/>
    <x v="3"/>
    <x v="1"/>
    <x v="1"/>
    <x v="4"/>
    <x v="1"/>
    <x v="2"/>
    <x v="1"/>
    <x v="0"/>
    <x v="0"/>
    <x v="0"/>
    <x v="0"/>
    <x v="0"/>
    <x v="0"/>
    <x v="0"/>
  </r>
  <r>
    <x v="0"/>
    <x v="1"/>
    <x v="4"/>
    <x v="0"/>
    <x v="4"/>
    <x v="12"/>
    <x v="0"/>
    <x v="2"/>
    <x v="3"/>
    <x v="1"/>
    <x v="3"/>
    <x v="1"/>
    <x v="2"/>
    <x v="0"/>
    <x v="2"/>
    <x v="2"/>
    <x v="2"/>
    <x v="3"/>
    <x v="3"/>
    <x v="3"/>
    <x v="0"/>
    <x v="0"/>
    <x v="0"/>
    <x v="4"/>
    <x v="0"/>
    <x v="3"/>
    <x v="0"/>
    <x v="4"/>
    <x v="1"/>
    <x v="1"/>
    <x v="0"/>
    <x v="0"/>
    <x v="0"/>
    <x v="0"/>
    <x v="0"/>
    <x v="3"/>
    <x v="3"/>
    <x v="1"/>
    <x v="3"/>
    <x v="4"/>
    <x v="1"/>
    <x v="1"/>
    <x v="1"/>
    <x v="0"/>
    <x v="0"/>
    <x v="0"/>
    <x v="0"/>
    <x v="0"/>
    <x v="0"/>
    <x v="0"/>
  </r>
  <r>
    <x v="0"/>
    <x v="1"/>
    <x v="4"/>
    <x v="0"/>
    <x v="4"/>
    <x v="12"/>
    <x v="0"/>
    <x v="3"/>
    <x v="2"/>
    <x v="4"/>
    <x v="3"/>
    <x v="2"/>
    <x v="4"/>
    <x v="0"/>
    <x v="0"/>
    <x v="0"/>
    <x v="0"/>
    <x v="2"/>
    <x v="1"/>
    <x v="3"/>
    <x v="0"/>
    <x v="0"/>
    <x v="0"/>
    <x v="4"/>
    <x v="1"/>
    <x v="1"/>
    <x v="0"/>
    <x v="1"/>
    <x v="1"/>
    <x v="1"/>
    <x v="0"/>
    <x v="0"/>
    <x v="2"/>
    <x v="2"/>
    <x v="1"/>
    <x v="3"/>
    <x v="3"/>
    <x v="1"/>
    <x v="4"/>
    <x v="2"/>
    <x v="1"/>
    <x v="2"/>
    <x v="1"/>
    <x v="0"/>
    <x v="0"/>
    <x v="1"/>
    <x v="1"/>
    <x v="0"/>
    <x v="0"/>
    <x v="0"/>
  </r>
  <r>
    <x v="0"/>
    <x v="1"/>
    <x v="4"/>
    <x v="0"/>
    <x v="4"/>
    <x v="12"/>
    <x v="1"/>
    <x v="2"/>
    <x v="3"/>
    <x v="2"/>
    <x v="3"/>
    <x v="3"/>
    <x v="2"/>
    <x v="4"/>
    <x v="2"/>
    <x v="3"/>
    <x v="2"/>
    <x v="3"/>
    <x v="1"/>
    <x v="0"/>
    <x v="0"/>
    <x v="0"/>
    <x v="0"/>
    <x v="4"/>
    <x v="1"/>
    <x v="3"/>
    <x v="1"/>
    <x v="5"/>
    <x v="1"/>
    <x v="1"/>
    <x v="0"/>
    <x v="2"/>
    <x v="3"/>
    <x v="5"/>
    <x v="3"/>
    <x v="0"/>
    <x v="0"/>
    <x v="1"/>
    <x v="3"/>
    <x v="4"/>
    <x v="5"/>
    <x v="2"/>
    <x v="1"/>
    <x v="1"/>
    <x v="0"/>
    <x v="0"/>
    <x v="2"/>
    <x v="0"/>
    <x v="0"/>
    <x v="0"/>
  </r>
  <r>
    <x v="0"/>
    <x v="1"/>
    <x v="4"/>
    <x v="0"/>
    <x v="4"/>
    <x v="12"/>
    <x v="1"/>
    <x v="2"/>
    <x v="3"/>
    <x v="2"/>
    <x v="2"/>
    <x v="1"/>
    <x v="2"/>
    <x v="4"/>
    <x v="2"/>
    <x v="2"/>
    <x v="2"/>
    <x v="2"/>
    <x v="3"/>
    <x v="3"/>
    <x v="1"/>
    <x v="0"/>
    <x v="2"/>
    <x v="0"/>
    <x v="1"/>
    <x v="4"/>
    <x v="0"/>
    <x v="4"/>
    <x v="1"/>
    <x v="1"/>
    <x v="2"/>
    <x v="0"/>
    <x v="3"/>
    <x v="3"/>
    <x v="3"/>
    <x v="3"/>
    <x v="0"/>
    <x v="1"/>
    <x v="1"/>
    <x v="4"/>
    <x v="2"/>
    <x v="2"/>
    <x v="1"/>
    <x v="0"/>
    <x v="0"/>
    <x v="1"/>
    <x v="0"/>
    <x v="0"/>
    <x v="0"/>
    <x v="0"/>
  </r>
  <r>
    <x v="0"/>
    <x v="1"/>
    <x v="5"/>
    <x v="0"/>
    <x v="3"/>
    <x v="13"/>
    <x v="1"/>
    <x v="3"/>
    <x v="2"/>
    <x v="2"/>
    <x v="3"/>
    <x v="2"/>
    <x v="4"/>
    <x v="2"/>
    <x v="2"/>
    <x v="2"/>
    <x v="2"/>
    <x v="3"/>
    <x v="3"/>
    <x v="2"/>
    <x v="1"/>
    <x v="0"/>
    <x v="2"/>
    <x v="0"/>
    <x v="0"/>
    <x v="3"/>
    <x v="0"/>
    <x v="0"/>
    <x v="0"/>
    <x v="2"/>
    <x v="2"/>
    <x v="2"/>
    <x v="3"/>
    <x v="1"/>
    <x v="1"/>
    <x v="3"/>
    <x v="0"/>
    <x v="1"/>
    <x v="2"/>
    <x v="1"/>
    <x v="2"/>
    <x v="2"/>
    <x v="1"/>
    <x v="1"/>
    <x v="1"/>
    <x v="1"/>
    <x v="2"/>
    <x v="0"/>
    <x v="0"/>
    <x v="0"/>
  </r>
  <r>
    <x v="0"/>
    <x v="1"/>
    <x v="5"/>
    <x v="0"/>
    <x v="3"/>
    <x v="13"/>
    <x v="0"/>
    <x v="0"/>
    <x v="0"/>
    <x v="0"/>
    <x v="2"/>
    <x v="0"/>
    <x v="3"/>
    <x v="0"/>
    <x v="0"/>
    <x v="0"/>
    <x v="2"/>
    <x v="2"/>
    <x v="0"/>
    <x v="0"/>
    <x v="0"/>
    <x v="0"/>
    <x v="0"/>
    <x v="0"/>
    <x v="4"/>
    <x v="0"/>
    <x v="0"/>
    <x v="4"/>
    <x v="1"/>
    <x v="1"/>
    <x v="2"/>
    <x v="3"/>
    <x v="0"/>
    <x v="1"/>
    <x v="1"/>
    <x v="0"/>
    <x v="0"/>
    <x v="1"/>
    <x v="1"/>
    <x v="1"/>
    <x v="1"/>
    <x v="1"/>
    <x v="1"/>
    <x v="0"/>
    <x v="1"/>
    <x v="0"/>
    <x v="0"/>
    <x v="0"/>
    <x v="0"/>
    <x v="0"/>
  </r>
  <r>
    <x v="0"/>
    <x v="1"/>
    <x v="5"/>
    <x v="0"/>
    <x v="3"/>
    <x v="13"/>
    <x v="0"/>
    <x v="0"/>
    <x v="0"/>
    <x v="2"/>
    <x v="2"/>
    <x v="2"/>
    <x v="3"/>
    <x v="0"/>
    <x v="0"/>
    <x v="0"/>
    <x v="2"/>
    <x v="1"/>
    <x v="0"/>
    <x v="3"/>
    <x v="0"/>
    <x v="2"/>
    <x v="0"/>
    <x v="4"/>
    <x v="0"/>
    <x v="0"/>
    <x v="2"/>
    <x v="4"/>
    <x v="0"/>
    <x v="1"/>
    <x v="0"/>
    <x v="0"/>
    <x v="0"/>
    <x v="1"/>
    <x v="0"/>
    <x v="0"/>
    <x v="3"/>
    <x v="1"/>
    <x v="2"/>
    <x v="2"/>
    <x v="3"/>
    <x v="1"/>
    <x v="1"/>
    <x v="0"/>
    <x v="0"/>
    <x v="1"/>
    <x v="0"/>
    <x v="0"/>
    <x v="0"/>
    <x v="0"/>
  </r>
  <r>
    <x v="0"/>
    <x v="1"/>
    <x v="5"/>
    <x v="0"/>
    <x v="3"/>
    <x v="13"/>
    <x v="1"/>
    <x v="3"/>
    <x v="2"/>
    <x v="2"/>
    <x v="3"/>
    <x v="2"/>
    <x v="2"/>
    <x v="2"/>
    <x v="2"/>
    <x v="2"/>
    <x v="2"/>
    <x v="3"/>
    <x v="3"/>
    <x v="2"/>
    <x v="1"/>
    <x v="0"/>
    <x v="2"/>
    <x v="0"/>
    <x v="0"/>
    <x v="3"/>
    <x v="0"/>
    <x v="4"/>
    <x v="1"/>
    <x v="1"/>
    <x v="2"/>
    <x v="2"/>
    <x v="3"/>
    <x v="2"/>
    <x v="1"/>
    <x v="3"/>
    <x v="0"/>
    <x v="1"/>
    <x v="1"/>
    <x v="1"/>
    <x v="2"/>
    <x v="2"/>
    <x v="1"/>
    <x v="1"/>
    <x v="0"/>
    <x v="1"/>
    <x v="1"/>
    <x v="0"/>
    <x v="0"/>
    <x v="0"/>
  </r>
  <r>
    <x v="0"/>
    <x v="1"/>
    <x v="5"/>
    <x v="0"/>
    <x v="3"/>
    <x v="13"/>
    <x v="1"/>
    <x v="3"/>
    <x v="2"/>
    <x v="0"/>
    <x v="2"/>
    <x v="0"/>
    <x v="3"/>
    <x v="0"/>
    <x v="2"/>
    <x v="0"/>
    <x v="0"/>
    <x v="3"/>
    <x v="3"/>
    <x v="0"/>
    <x v="0"/>
    <x v="2"/>
    <x v="0"/>
    <x v="4"/>
    <x v="0"/>
    <x v="1"/>
    <x v="0"/>
    <x v="0"/>
    <x v="0"/>
    <x v="1"/>
    <x v="0"/>
    <x v="0"/>
    <x v="3"/>
    <x v="3"/>
    <x v="0"/>
    <x v="0"/>
    <x v="0"/>
    <x v="1"/>
    <x v="1"/>
    <x v="4"/>
    <x v="1"/>
    <x v="1"/>
    <x v="1"/>
    <x v="0"/>
    <x v="0"/>
    <x v="1"/>
    <x v="0"/>
    <x v="0"/>
    <x v="0"/>
    <x v="0"/>
  </r>
  <r>
    <x v="0"/>
    <x v="1"/>
    <x v="5"/>
    <x v="0"/>
    <x v="3"/>
    <x v="13"/>
    <x v="1"/>
    <x v="3"/>
    <x v="2"/>
    <x v="3"/>
    <x v="3"/>
    <x v="1"/>
    <x v="4"/>
    <x v="0"/>
    <x v="2"/>
    <x v="0"/>
    <x v="2"/>
    <x v="2"/>
    <x v="1"/>
    <x v="3"/>
    <x v="0"/>
    <x v="2"/>
    <x v="2"/>
    <x v="0"/>
    <x v="0"/>
    <x v="1"/>
    <x v="0"/>
    <x v="4"/>
    <x v="0"/>
    <x v="2"/>
    <x v="2"/>
    <x v="2"/>
    <x v="1"/>
    <x v="5"/>
    <x v="0"/>
    <x v="2"/>
    <x v="0"/>
    <x v="1"/>
    <x v="1"/>
    <x v="2"/>
    <x v="2"/>
    <x v="2"/>
    <x v="1"/>
    <x v="1"/>
    <x v="1"/>
    <x v="1"/>
    <x v="2"/>
    <x v="0"/>
    <x v="0"/>
    <x v="0"/>
  </r>
  <r>
    <x v="0"/>
    <x v="1"/>
    <x v="5"/>
    <x v="0"/>
    <x v="3"/>
    <x v="13"/>
    <x v="1"/>
    <x v="3"/>
    <x v="0"/>
    <x v="4"/>
    <x v="2"/>
    <x v="2"/>
    <x v="2"/>
    <x v="4"/>
    <x v="0"/>
    <x v="2"/>
    <x v="0"/>
    <x v="2"/>
    <x v="3"/>
    <x v="0"/>
    <x v="0"/>
    <x v="2"/>
    <x v="2"/>
    <x v="0"/>
    <x v="0"/>
    <x v="0"/>
    <x v="0"/>
    <x v="0"/>
    <x v="1"/>
    <x v="2"/>
    <x v="0"/>
    <x v="0"/>
    <x v="3"/>
    <x v="0"/>
    <x v="0"/>
    <x v="2"/>
    <x v="3"/>
    <x v="1"/>
    <x v="1"/>
    <x v="4"/>
    <x v="1"/>
    <x v="1"/>
    <x v="1"/>
    <x v="1"/>
    <x v="0"/>
    <x v="1"/>
    <x v="1"/>
    <x v="0"/>
    <x v="0"/>
    <x v="0"/>
  </r>
  <r>
    <x v="0"/>
    <x v="1"/>
    <x v="5"/>
    <x v="0"/>
    <x v="3"/>
    <x v="13"/>
    <x v="1"/>
    <x v="2"/>
    <x v="3"/>
    <x v="1"/>
    <x v="3"/>
    <x v="1"/>
    <x v="4"/>
    <x v="4"/>
    <x v="2"/>
    <x v="3"/>
    <x v="2"/>
    <x v="3"/>
    <x v="3"/>
    <x v="2"/>
    <x v="2"/>
    <x v="2"/>
    <x v="2"/>
    <x v="3"/>
    <x v="1"/>
    <x v="1"/>
    <x v="1"/>
    <x v="0"/>
    <x v="4"/>
    <x v="0"/>
    <x v="1"/>
    <x v="2"/>
    <x v="4"/>
    <x v="4"/>
    <x v="3"/>
    <x v="4"/>
    <x v="0"/>
    <x v="1"/>
    <x v="2"/>
    <x v="2"/>
    <x v="2"/>
    <x v="2"/>
    <x v="1"/>
    <x v="1"/>
    <x v="1"/>
    <x v="1"/>
    <x v="0"/>
    <x v="0"/>
    <x v="0"/>
    <x v="0"/>
  </r>
  <r>
    <x v="0"/>
    <x v="1"/>
    <x v="5"/>
    <x v="0"/>
    <x v="3"/>
    <x v="13"/>
    <x v="1"/>
    <x v="2"/>
    <x v="3"/>
    <x v="1"/>
    <x v="2"/>
    <x v="2"/>
    <x v="3"/>
    <x v="4"/>
    <x v="2"/>
    <x v="0"/>
    <x v="0"/>
    <x v="0"/>
    <x v="3"/>
    <x v="3"/>
    <x v="1"/>
    <x v="0"/>
    <x v="2"/>
    <x v="0"/>
    <x v="0"/>
    <x v="3"/>
    <x v="0"/>
    <x v="4"/>
    <x v="4"/>
    <x v="2"/>
    <x v="0"/>
    <x v="0"/>
    <x v="3"/>
    <x v="5"/>
    <x v="1"/>
    <x v="3"/>
    <x v="3"/>
    <x v="1"/>
    <x v="3"/>
    <x v="4"/>
    <x v="2"/>
    <x v="1"/>
    <x v="1"/>
    <x v="1"/>
    <x v="0"/>
    <x v="1"/>
    <x v="1"/>
    <x v="0"/>
    <x v="0"/>
    <x v="0"/>
  </r>
  <r>
    <x v="0"/>
    <x v="1"/>
    <x v="5"/>
    <x v="0"/>
    <x v="3"/>
    <x v="13"/>
    <x v="1"/>
    <x v="3"/>
    <x v="2"/>
    <x v="2"/>
    <x v="3"/>
    <x v="1"/>
    <x v="2"/>
    <x v="4"/>
    <x v="3"/>
    <x v="3"/>
    <x v="3"/>
    <x v="1"/>
    <x v="3"/>
    <x v="2"/>
    <x v="1"/>
    <x v="2"/>
    <x v="2"/>
    <x v="0"/>
    <x v="1"/>
    <x v="1"/>
    <x v="0"/>
    <x v="4"/>
    <x v="4"/>
    <x v="2"/>
    <x v="2"/>
    <x v="3"/>
    <x v="3"/>
    <x v="5"/>
    <x v="0"/>
    <x v="3"/>
    <x v="0"/>
    <x v="1"/>
    <x v="2"/>
    <x v="2"/>
    <x v="2"/>
    <x v="2"/>
    <x v="1"/>
    <x v="3"/>
    <x v="1"/>
    <x v="1"/>
    <x v="2"/>
    <x v="0"/>
    <x v="0"/>
    <x v="0"/>
  </r>
  <r>
    <x v="0"/>
    <x v="1"/>
    <x v="5"/>
    <x v="0"/>
    <x v="3"/>
    <x v="13"/>
    <x v="0"/>
    <x v="3"/>
    <x v="2"/>
    <x v="3"/>
    <x v="2"/>
    <x v="0"/>
    <x v="3"/>
    <x v="2"/>
    <x v="2"/>
    <x v="2"/>
    <x v="2"/>
    <x v="5"/>
    <x v="3"/>
    <x v="0"/>
    <x v="3"/>
    <x v="0"/>
    <x v="2"/>
    <x v="1"/>
    <x v="2"/>
    <x v="2"/>
    <x v="4"/>
    <x v="5"/>
    <x v="1"/>
    <x v="1"/>
    <x v="0"/>
    <x v="0"/>
    <x v="2"/>
    <x v="2"/>
    <x v="0"/>
    <x v="3"/>
    <x v="3"/>
    <x v="1"/>
    <x v="1"/>
    <x v="2"/>
    <x v="5"/>
    <x v="1"/>
    <x v="1"/>
    <x v="0"/>
    <x v="1"/>
    <x v="0"/>
    <x v="0"/>
    <x v="0"/>
    <x v="0"/>
    <x v="0"/>
  </r>
  <r>
    <x v="0"/>
    <x v="1"/>
    <x v="5"/>
    <x v="0"/>
    <x v="3"/>
    <x v="13"/>
    <x v="1"/>
    <x v="3"/>
    <x v="2"/>
    <x v="2"/>
    <x v="2"/>
    <x v="2"/>
    <x v="2"/>
    <x v="4"/>
    <x v="2"/>
    <x v="2"/>
    <x v="3"/>
    <x v="2"/>
    <x v="0"/>
    <x v="3"/>
    <x v="1"/>
    <x v="1"/>
    <x v="2"/>
    <x v="4"/>
    <x v="0"/>
    <x v="0"/>
    <x v="2"/>
    <x v="4"/>
    <x v="1"/>
    <x v="2"/>
    <x v="0"/>
    <x v="3"/>
    <x v="0"/>
    <x v="1"/>
    <x v="0"/>
    <x v="2"/>
    <x v="0"/>
    <x v="1"/>
    <x v="1"/>
    <x v="4"/>
    <x v="1"/>
    <x v="1"/>
    <x v="1"/>
    <x v="1"/>
    <x v="1"/>
    <x v="1"/>
    <x v="1"/>
    <x v="0"/>
    <x v="0"/>
    <x v="0"/>
  </r>
  <r>
    <x v="0"/>
    <x v="1"/>
    <x v="5"/>
    <x v="0"/>
    <x v="3"/>
    <x v="13"/>
    <x v="1"/>
    <x v="2"/>
    <x v="3"/>
    <x v="0"/>
    <x v="3"/>
    <x v="3"/>
    <x v="1"/>
    <x v="2"/>
    <x v="2"/>
    <x v="4"/>
    <x v="2"/>
    <x v="2"/>
    <x v="2"/>
    <x v="0"/>
    <x v="1"/>
    <x v="1"/>
    <x v="0"/>
    <x v="4"/>
    <x v="0"/>
    <x v="3"/>
    <x v="0"/>
    <x v="4"/>
    <x v="1"/>
    <x v="1"/>
    <x v="3"/>
    <x v="0"/>
    <x v="4"/>
    <x v="2"/>
    <x v="1"/>
    <x v="2"/>
    <x v="0"/>
    <x v="0"/>
    <x v="0"/>
    <x v="0"/>
    <x v="0"/>
    <x v="0"/>
    <x v="3"/>
    <x v="0"/>
    <x v="1"/>
    <x v="0"/>
    <x v="2"/>
    <x v="0"/>
    <x v="0"/>
    <x v="0"/>
  </r>
  <r>
    <x v="0"/>
    <x v="1"/>
    <x v="5"/>
    <x v="0"/>
    <x v="3"/>
    <x v="13"/>
    <x v="1"/>
    <x v="3"/>
    <x v="2"/>
    <x v="3"/>
    <x v="2"/>
    <x v="2"/>
    <x v="4"/>
    <x v="4"/>
    <x v="2"/>
    <x v="2"/>
    <x v="2"/>
    <x v="2"/>
    <x v="1"/>
    <x v="3"/>
    <x v="0"/>
    <x v="1"/>
    <x v="2"/>
    <x v="0"/>
    <x v="0"/>
    <x v="3"/>
    <x v="2"/>
    <x v="4"/>
    <x v="1"/>
    <x v="1"/>
    <x v="1"/>
    <x v="2"/>
    <x v="4"/>
    <x v="4"/>
    <x v="3"/>
    <x v="3"/>
    <x v="0"/>
    <x v="1"/>
    <x v="2"/>
    <x v="2"/>
    <x v="2"/>
    <x v="3"/>
    <x v="1"/>
    <x v="0"/>
    <x v="1"/>
    <x v="0"/>
    <x v="0"/>
    <x v="0"/>
    <x v="0"/>
    <x v="0"/>
  </r>
  <r>
    <x v="0"/>
    <x v="1"/>
    <x v="5"/>
    <x v="0"/>
    <x v="3"/>
    <x v="13"/>
    <x v="1"/>
    <x v="3"/>
    <x v="2"/>
    <x v="1"/>
    <x v="3"/>
    <x v="3"/>
    <x v="4"/>
    <x v="4"/>
    <x v="2"/>
    <x v="2"/>
    <x v="3"/>
    <x v="3"/>
    <x v="4"/>
    <x v="2"/>
    <x v="0"/>
    <x v="0"/>
    <x v="2"/>
    <x v="0"/>
    <x v="0"/>
    <x v="3"/>
    <x v="0"/>
    <x v="0"/>
    <x v="1"/>
    <x v="2"/>
    <x v="1"/>
    <x v="3"/>
    <x v="3"/>
    <x v="3"/>
    <x v="0"/>
    <x v="3"/>
    <x v="0"/>
    <x v="1"/>
    <x v="1"/>
    <x v="2"/>
    <x v="4"/>
    <x v="2"/>
    <x v="1"/>
    <x v="1"/>
    <x v="1"/>
    <x v="0"/>
    <x v="2"/>
    <x v="0"/>
    <x v="0"/>
    <x v="0"/>
  </r>
  <r>
    <x v="0"/>
    <x v="1"/>
    <x v="6"/>
    <x v="0"/>
    <x v="9"/>
    <x v="14"/>
    <x v="0"/>
    <x v="3"/>
    <x v="0"/>
    <x v="4"/>
    <x v="0"/>
    <x v="0"/>
    <x v="2"/>
    <x v="0"/>
    <x v="1"/>
    <x v="4"/>
    <x v="4"/>
    <x v="4"/>
    <x v="0"/>
    <x v="0"/>
    <x v="0"/>
    <x v="5"/>
    <x v="4"/>
    <x v="2"/>
    <x v="3"/>
    <x v="4"/>
    <x v="2"/>
    <x v="1"/>
    <x v="1"/>
    <x v="1"/>
    <x v="0"/>
    <x v="0"/>
    <x v="0"/>
    <x v="4"/>
    <x v="4"/>
    <x v="0"/>
    <x v="4"/>
    <x v="1"/>
    <x v="4"/>
    <x v="3"/>
    <x v="2"/>
    <x v="4"/>
    <x v="1"/>
    <x v="4"/>
    <x v="0"/>
    <x v="0"/>
    <x v="0"/>
    <x v="0"/>
    <x v="0"/>
    <x v="0"/>
  </r>
  <r>
    <x v="0"/>
    <x v="1"/>
    <x v="6"/>
    <x v="0"/>
    <x v="9"/>
    <x v="14"/>
    <x v="0"/>
    <x v="0"/>
    <x v="0"/>
    <x v="0"/>
    <x v="3"/>
    <x v="2"/>
    <x v="3"/>
    <x v="0"/>
    <x v="2"/>
    <x v="0"/>
    <x v="0"/>
    <x v="3"/>
    <x v="3"/>
    <x v="2"/>
    <x v="0"/>
    <x v="0"/>
    <x v="2"/>
    <x v="1"/>
    <x v="4"/>
    <x v="0"/>
    <x v="0"/>
    <x v="1"/>
    <x v="1"/>
    <x v="1"/>
    <x v="0"/>
    <x v="0"/>
    <x v="0"/>
    <x v="0"/>
    <x v="0"/>
    <x v="2"/>
    <x v="4"/>
    <x v="1"/>
    <x v="2"/>
    <x v="4"/>
    <x v="2"/>
    <x v="1"/>
    <x v="1"/>
    <x v="0"/>
    <x v="1"/>
    <x v="0"/>
    <x v="0"/>
    <x v="0"/>
    <x v="0"/>
    <x v="0"/>
  </r>
  <r>
    <x v="0"/>
    <x v="1"/>
    <x v="6"/>
    <x v="0"/>
    <x v="9"/>
    <x v="14"/>
    <x v="0"/>
    <x v="2"/>
    <x v="3"/>
    <x v="0"/>
    <x v="2"/>
    <x v="1"/>
    <x v="2"/>
    <x v="4"/>
    <x v="3"/>
    <x v="3"/>
    <x v="3"/>
    <x v="0"/>
    <x v="4"/>
    <x v="2"/>
    <x v="3"/>
    <x v="0"/>
    <x v="2"/>
    <x v="0"/>
    <x v="1"/>
    <x v="4"/>
    <x v="0"/>
    <x v="4"/>
    <x v="1"/>
    <x v="1"/>
    <x v="0"/>
    <x v="0"/>
    <x v="3"/>
    <x v="1"/>
    <x v="3"/>
    <x v="1"/>
    <x v="0"/>
    <x v="1"/>
    <x v="4"/>
    <x v="3"/>
    <x v="2"/>
    <x v="5"/>
    <x v="1"/>
    <x v="1"/>
    <x v="0"/>
    <x v="0"/>
    <x v="2"/>
    <x v="0"/>
    <x v="0"/>
    <x v="0"/>
  </r>
  <r>
    <x v="0"/>
    <x v="1"/>
    <x v="6"/>
    <x v="0"/>
    <x v="9"/>
    <x v="14"/>
    <x v="0"/>
    <x v="0"/>
    <x v="0"/>
    <x v="2"/>
    <x v="2"/>
    <x v="2"/>
    <x v="4"/>
    <x v="2"/>
    <x v="2"/>
    <x v="2"/>
    <x v="0"/>
    <x v="0"/>
    <x v="0"/>
    <x v="3"/>
    <x v="0"/>
    <x v="0"/>
    <x v="2"/>
    <x v="0"/>
    <x v="0"/>
    <x v="3"/>
    <x v="0"/>
    <x v="4"/>
    <x v="1"/>
    <x v="1"/>
    <x v="0"/>
    <x v="0"/>
    <x v="3"/>
    <x v="1"/>
    <x v="1"/>
    <x v="3"/>
    <x v="1"/>
    <x v="1"/>
    <x v="2"/>
    <x v="2"/>
    <x v="1"/>
    <x v="1"/>
    <x v="1"/>
    <x v="0"/>
    <x v="0"/>
    <x v="0"/>
    <x v="0"/>
    <x v="0"/>
    <x v="0"/>
    <x v="0"/>
  </r>
  <r>
    <x v="0"/>
    <x v="1"/>
    <x v="6"/>
    <x v="0"/>
    <x v="9"/>
    <x v="14"/>
    <x v="0"/>
    <x v="2"/>
    <x v="2"/>
    <x v="2"/>
    <x v="3"/>
    <x v="0"/>
    <x v="3"/>
    <x v="0"/>
    <x v="3"/>
    <x v="3"/>
    <x v="4"/>
    <x v="1"/>
    <x v="3"/>
    <x v="3"/>
    <x v="2"/>
    <x v="0"/>
    <x v="1"/>
    <x v="0"/>
    <x v="0"/>
    <x v="2"/>
    <x v="2"/>
    <x v="1"/>
    <x v="1"/>
    <x v="1"/>
    <x v="2"/>
    <x v="0"/>
    <x v="2"/>
    <x v="2"/>
    <x v="2"/>
    <x v="2"/>
    <x v="1"/>
    <x v="1"/>
    <x v="1"/>
    <x v="2"/>
    <x v="4"/>
    <x v="1"/>
    <x v="1"/>
    <x v="0"/>
    <x v="1"/>
    <x v="0"/>
    <x v="0"/>
    <x v="0"/>
    <x v="0"/>
    <x v="0"/>
  </r>
  <r>
    <x v="0"/>
    <x v="1"/>
    <x v="6"/>
    <x v="0"/>
    <x v="9"/>
    <x v="14"/>
    <x v="0"/>
    <x v="4"/>
    <x v="1"/>
    <x v="3"/>
    <x v="2"/>
    <x v="3"/>
    <x v="4"/>
    <x v="2"/>
    <x v="1"/>
    <x v="3"/>
    <x v="4"/>
    <x v="1"/>
    <x v="1"/>
    <x v="4"/>
    <x v="2"/>
    <x v="5"/>
    <x v="2"/>
    <x v="4"/>
    <x v="1"/>
    <x v="4"/>
    <x v="4"/>
    <x v="0"/>
    <x v="1"/>
    <x v="1"/>
    <x v="0"/>
    <x v="0"/>
    <x v="1"/>
    <x v="5"/>
    <x v="4"/>
    <x v="1"/>
    <x v="1"/>
    <x v="0"/>
    <x v="0"/>
    <x v="0"/>
    <x v="0"/>
    <x v="0"/>
    <x v="3"/>
    <x v="0"/>
    <x v="1"/>
    <x v="0"/>
    <x v="1"/>
    <x v="0"/>
    <x v="0"/>
    <x v="0"/>
  </r>
  <r>
    <x v="0"/>
    <x v="1"/>
    <x v="6"/>
    <x v="0"/>
    <x v="9"/>
    <x v="14"/>
    <x v="0"/>
    <x v="2"/>
    <x v="3"/>
    <x v="2"/>
    <x v="2"/>
    <x v="2"/>
    <x v="2"/>
    <x v="4"/>
    <x v="2"/>
    <x v="3"/>
    <x v="2"/>
    <x v="3"/>
    <x v="3"/>
    <x v="2"/>
    <x v="0"/>
    <x v="2"/>
    <x v="1"/>
    <x v="0"/>
    <x v="3"/>
    <x v="3"/>
    <x v="2"/>
    <x v="1"/>
    <x v="1"/>
    <x v="1"/>
    <x v="2"/>
    <x v="0"/>
    <x v="1"/>
    <x v="0"/>
    <x v="0"/>
    <x v="0"/>
    <x v="1"/>
    <x v="1"/>
    <x v="1"/>
    <x v="2"/>
    <x v="2"/>
    <x v="2"/>
    <x v="1"/>
    <x v="0"/>
    <x v="0"/>
    <x v="0"/>
    <x v="0"/>
    <x v="0"/>
    <x v="0"/>
    <x v="0"/>
  </r>
  <r>
    <x v="0"/>
    <x v="1"/>
    <x v="7"/>
    <x v="0"/>
    <x v="10"/>
    <x v="15"/>
    <x v="3"/>
    <x v="3"/>
    <x v="2"/>
    <x v="2"/>
    <x v="2"/>
    <x v="0"/>
    <x v="3"/>
    <x v="4"/>
    <x v="2"/>
    <x v="2"/>
    <x v="0"/>
    <x v="2"/>
    <x v="1"/>
    <x v="3"/>
    <x v="1"/>
    <x v="2"/>
    <x v="1"/>
    <x v="1"/>
    <x v="0"/>
    <x v="3"/>
    <x v="0"/>
    <x v="4"/>
    <x v="1"/>
    <x v="1"/>
    <x v="2"/>
    <x v="3"/>
    <x v="0"/>
    <x v="3"/>
    <x v="0"/>
    <x v="0"/>
    <x v="0"/>
    <x v="1"/>
    <x v="3"/>
    <x v="4"/>
    <x v="2"/>
    <x v="1"/>
    <x v="1"/>
    <x v="1"/>
    <x v="0"/>
    <x v="2"/>
    <x v="1"/>
    <x v="0"/>
    <x v="0"/>
    <x v="0"/>
  </r>
  <r>
    <x v="0"/>
    <x v="1"/>
    <x v="7"/>
    <x v="0"/>
    <x v="10"/>
    <x v="15"/>
    <x v="0"/>
    <x v="2"/>
    <x v="3"/>
    <x v="0"/>
    <x v="1"/>
    <x v="1"/>
    <x v="4"/>
    <x v="4"/>
    <x v="3"/>
    <x v="3"/>
    <x v="3"/>
    <x v="3"/>
    <x v="3"/>
    <x v="3"/>
    <x v="1"/>
    <x v="0"/>
    <x v="1"/>
    <x v="0"/>
    <x v="3"/>
    <x v="4"/>
    <x v="0"/>
    <x v="1"/>
    <x v="1"/>
    <x v="1"/>
    <x v="0"/>
    <x v="3"/>
    <x v="3"/>
    <x v="3"/>
    <x v="1"/>
    <x v="1"/>
    <x v="0"/>
    <x v="1"/>
    <x v="4"/>
    <x v="3"/>
    <x v="4"/>
    <x v="1"/>
    <x v="1"/>
    <x v="3"/>
    <x v="1"/>
    <x v="0"/>
    <x v="3"/>
    <x v="0"/>
    <x v="0"/>
    <x v="0"/>
  </r>
  <r>
    <x v="0"/>
    <x v="1"/>
    <x v="7"/>
    <x v="0"/>
    <x v="10"/>
    <x v="15"/>
    <x v="1"/>
    <x v="2"/>
    <x v="3"/>
    <x v="3"/>
    <x v="3"/>
    <x v="2"/>
    <x v="5"/>
    <x v="4"/>
    <x v="2"/>
    <x v="3"/>
    <x v="2"/>
    <x v="3"/>
    <x v="1"/>
    <x v="0"/>
    <x v="3"/>
    <x v="2"/>
    <x v="1"/>
    <x v="1"/>
    <x v="1"/>
    <x v="1"/>
    <x v="2"/>
    <x v="4"/>
    <x v="2"/>
    <x v="2"/>
    <x v="2"/>
    <x v="3"/>
    <x v="1"/>
    <x v="1"/>
    <x v="3"/>
    <x v="1"/>
    <x v="0"/>
    <x v="1"/>
    <x v="1"/>
    <x v="4"/>
    <x v="2"/>
    <x v="3"/>
    <x v="1"/>
    <x v="1"/>
    <x v="0"/>
    <x v="2"/>
    <x v="2"/>
    <x v="0"/>
    <x v="0"/>
    <x v="0"/>
  </r>
  <r>
    <x v="0"/>
    <x v="1"/>
    <x v="7"/>
    <x v="0"/>
    <x v="10"/>
    <x v="15"/>
    <x v="1"/>
    <x v="2"/>
    <x v="3"/>
    <x v="2"/>
    <x v="1"/>
    <x v="1"/>
    <x v="4"/>
    <x v="4"/>
    <x v="2"/>
    <x v="3"/>
    <x v="2"/>
    <x v="3"/>
    <x v="1"/>
    <x v="3"/>
    <x v="1"/>
    <x v="2"/>
    <x v="3"/>
    <x v="3"/>
    <x v="1"/>
    <x v="3"/>
    <x v="0"/>
    <x v="0"/>
    <x v="0"/>
    <x v="1"/>
    <x v="2"/>
    <x v="3"/>
    <x v="3"/>
    <x v="5"/>
    <x v="3"/>
    <x v="1"/>
    <x v="1"/>
    <x v="1"/>
    <x v="3"/>
    <x v="1"/>
    <x v="2"/>
    <x v="2"/>
    <x v="1"/>
    <x v="1"/>
    <x v="0"/>
    <x v="0"/>
    <x v="1"/>
    <x v="0"/>
    <x v="0"/>
    <x v="0"/>
  </r>
  <r>
    <x v="0"/>
    <x v="1"/>
    <x v="7"/>
    <x v="0"/>
    <x v="10"/>
    <x v="15"/>
    <x v="3"/>
    <x v="2"/>
    <x v="3"/>
    <x v="4"/>
    <x v="3"/>
    <x v="3"/>
    <x v="4"/>
    <x v="4"/>
    <x v="3"/>
    <x v="3"/>
    <x v="3"/>
    <x v="1"/>
    <x v="3"/>
    <x v="4"/>
    <x v="1"/>
    <x v="0"/>
    <x v="2"/>
    <x v="1"/>
    <x v="1"/>
    <x v="1"/>
    <x v="0"/>
    <x v="4"/>
    <x v="0"/>
    <x v="1"/>
    <x v="1"/>
    <x v="2"/>
    <x v="3"/>
    <x v="3"/>
    <x v="3"/>
    <x v="3"/>
    <x v="1"/>
    <x v="1"/>
    <x v="1"/>
    <x v="1"/>
    <x v="2"/>
    <x v="2"/>
    <x v="1"/>
    <x v="3"/>
    <x v="1"/>
    <x v="1"/>
    <x v="2"/>
    <x v="0"/>
    <x v="0"/>
    <x v="0"/>
  </r>
  <r>
    <x v="0"/>
    <x v="1"/>
    <x v="7"/>
    <x v="0"/>
    <x v="10"/>
    <x v="15"/>
    <x v="1"/>
    <x v="3"/>
    <x v="2"/>
    <x v="2"/>
    <x v="3"/>
    <x v="2"/>
    <x v="2"/>
    <x v="4"/>
    <x v="2"/>
    <x v="2"/>
    <x v="2"/>
    <x v="1"/>
    <x v="1"/>
    <x v="0"/>
    <x v="1"/>
    <x v="0"/>
    <x v="1"/>
    <x v="2"/>
    <x v="2"/>
    <x v="3"/>
    <x v="0"/>
    <x v="4"/>
    <x v="6"/>
    <x v="1"/>
    <x v="1"/>
    <x v="3"/>
    <x v="1"/>
    <x v="1"/>
    <x v="1"/>
    <x v="4"/>
    <x v="1"/>
    <x v="1"/>
    <x v="2"/>
    <x v="1"/>
    <x v="0"/>
    <x v="2"/>
    <x v="1"/>
    <x v="1"/>
    <x v="1"/>
    <x v="1"/>
    <x v="1"/>
    <x v="0"/>
    <x v="0"/>
    <x v="0"/>
  </r>
  <r>
    <x v="0"/>
    <x v="1"/>
    <x v="7"/>
    <x v="0"/>
    <x v="10"/>
    <x v="15"/>
    <x v="1"/>
    <x v="2"/>
    <x v="3"/>
    <x v="3"/>
    <x v="0"/>
    <x v="2"/>
    <x v="2"/>
    <x v="4"/>
    <x v="0"/>
    <x v="0"/>
    <x v="2"/>
    <x v="3"/>
    <x v="0"/>
    <x v="0"/>
    <x v="0"/>
    <x v="0"/>
    <x v="1"/>
    <x v="0"/>
    <x v="4"/>
    <x v="3"/>
    <x v="0"/>
    <x v="4"/>
    <x v="4"/>
    <x v="1"/>
    <x v="2"/>
    <x v="2"/>
    <x v="1"/>
    <x v="5"/>
    <x v="0"/>
    <x v="0"/>
    <x v="1"/>
    <x v="1"/>
    <x v="0"/>
    <x v="4"/>
    <x v="0"/>
    <x v="0"/>
    <x v="1"/>
    <x v="1"/>
    <x v="1"/>
    <x v="0"/>
    <x v="3"/>
    <x v="0"/>
    <x v="0"/>
    <x v="0"/>
  </r>
  <r>
    <x v="0"/>
    <x v="1"/>
    <x v="7"/>
    <x v="0"/>
    <x v="10"/>
    <x v="15"/>
    <x v="1"/>
    <x v="2"/>
    <x v="3"/>
    <x v="3"/>
    <x v="1"/>
    <x v="1"/>
    <x v="4"/>
    <x v="2"/>
    <x v="5"/>
    <x v="4"/>
    <x v="3"/>
    <x v="3"/>
    <x v="3"/>
    <x v="1"/>
    <x v="3"/>
    <x v="4"/>
    <x v="2"/>
    <x v="3"/>
    <x v="3"/>
    <x v="4"/>
    <x v="2"/>
    <x v="1"/>
    <x v="1"/>
    <x v="1"/>
    <x v="3"/>
    <x v="1"/>
    <x v="1"/>
    <x v="5"/>
    <x v="3"/>
    <x v="4"/>
    <x v="1"/>
    <x v="1"/>
    <x v="5"/>
    <x v="2"/>
    <x v="2"/>
    <x v="1"/>
    <x v="1"/>
    <x v="0"/>
    <x v="1"/>
    <x v="1"/>
    <x v="1"/>
    <x v="0"/>
    <x v="0"/>
    <x v="0"/>
  </r>
  <r>
    <x v="0"/>
    <x v="1"/>
    <x v="7"/>
    <x v="0"/>
    <x v="10"/>
    <x v="15"/>
    <x v="0"/>
    <x v="3"/>
    <x v="2"/>
    <x v="2"/>
    <x v="3"/>
    <x v="2"/>
    <x v="2"/>
    <x v="4"/>
    <x v="2"/>
    <x v="3"/>
    <x v="2"/>
    <x v="3"/>
    <x v="3"/>
    <x v="3"/>
    <x v="0"/>
    <x v="0"/>
    <x v="2"/>
    <x v="3"/>
    <x v="3"/>
    <x v="3"/>
    <x v="0"/>
    <x v="4"/>
    <x v="1"/>
    <x v="1"/>
    <x v="0"/>
    <x v="0"/>
    <x v="1"/>
    <x v="5"/>
    <x v="0"/>
    <x v="3"/>
    <x v="3"/>
    <x v="1"/>
    <x v="1"/>
    <x v="1"/>
    <x v="2"/>
    <x v="1"/>
    <x v="1"/>
    <x v="1"/>
    <x v="1"/>
    <x v="1"/>
    <x v="2"/>
    <x v="0"/>
    <x v="0"/>
    <x v="0"/>
  </r>
  <r>
    <x v="0"/>
    <x v="1"/>
    <x v="6"/>
    <x v="0"/>
    <x v="11"/>
    <x v="16"/>
    <x v="0"/>
    <x v="0"/>
    <x v="3"/>
    <x v="0"/>
    <x v="0"/>
    <x v="0"/>
    <x v="0"/>
    <x v="0"/>
    <x v="0"/>
    <x v="0"/>
    <x v="0"/>
    <x v="0"/>
    <x v="0"/>
    <x v="0"/>
    <x v="0"/>
    <x v="0"/>
    <x v="0"/>
    <x v="4"/>
    <x v="4"/>
    <x v="0"/>
    <x v="2"/>
    <x v="4"/>
    <x v="1"/>
    <x v="1"/>
    <x v="0"/>
    <x v="0"/>
    <x v="0"/>
    <x v="0"/>
    <x v="0"/>
    <x v="0"/>
    <x v="3"/>
    <x v="1"/>
    <x v="3"/>
    <x v="4"/>
    <x v="1"/>
    <x v="1"/>
    <x v="1"/>
    <x v="0"/>
    <x v="0"/>
    <x v="0"/>
    <x v="0"/>
    <x v="0"/>
    <x v="0"/>
    <x v="0"/>
  </r>
  <r>
    <x v="0"/>
    <x v="1"/>
    <x v="6"/>
    <x v="0"/>
    <x v="11"/>
    <x v="16"/>
    <x v="2"/>
    <x v="3"/>
    <x v="3"/>
    <x v="2"/>
    <x v="3"/>
    <x v="2"/>
    <x v="2"/>
    <x v="4"/>
    <x v="3"/>
    <x v="0"/>
    <x v="2"/>
    <x v="3"/>
    <x v="3"/>
    <x v="3"/>
    <x v="1"/>
    <x v="0"/>
    <x v="2"/>
    <x v="4"/>
    <x v="0"/>
    <x v="1"/>
    <x v="4"/>
    <x v="2"/>
    <x v="1"/>
    <x v="1"/>
    <x v="0"/>
    <x v="0"/>
    <x v="3"/>
    <x v="1"/>
    <x v="0"/>
    <x v="0"/>
    <x v="1"/>
    <x v="1"/>
    <x v="2"/>
    <x v="1"/>
    <x v="5"/>
    <x v="5"/>
    <x v="1"/>
    <x v="0"/>
    <x v="1"/>
    <x v="0"/>
    <x v="1"/>
    <x v="0"/>
    <x v="0"/>
    <x v="0"/>
  </r>
  <r>
    <x v="0"/>
    <x v="1"/>
    <x v="6"/>
    <x v="0"/>
    <x v="11"/>
    <x v="16"/>
    <x v="0"/>
    <x v="2"/>
    <x v="2"/>
    <x v="2"/>
    <x v="2"/>
    <x v="0"/>
    <x v="3"/>
    <x v="4"/>
    <x v="3"/>
    <x v="0"/>
    <x v="3"/>
    <x v="1"/>
    <x v="3"/>
    <x v="2"/>
    <x v="1"/>
    <x v="2"/>
    <x v="0"/>
    <x v="4"/>
    <x v="0"/>
    <x v="3"/>
    <x v="1"/>
    <x v="0"/>
    <x v="1"/>
    <x v="1"/>
    <x v="0"/>
    <x v="0"/>
    <x v="3"/>
    <x v="5"/>
    <x v="0"/>
    <x v="0"/>
    <x v="1"/>
    <x v="1"/>
    <x v="4"/>
    <x v="3"/>
    <x v="2"/>
    <x v="1"/>
    <x v="1"/>
    <x v="0"/>
    <x v="1"/>
    <x v="0"/>
    <x v="0"/>
    <x v="0"/>
    <x v="0"/>
    <x v="0"/>
  </r>
  <r>
    <x v="0"/>
    <x v="1"/>
    <x v="6"/>
    <x v="0"/>
    <x v="11"/>
    <x v="16"/>
    <x v="0"/>
    <x v="0"/>
    <x v="2"/>
    <x v="3"/>
    <x v="3"/>
    <x v="0"/>
    <x v="3"/>
    <x v="0"/>
    <x v="2"/>
    <x v="2"/>
    <x v="0"/>
    <x v="2"/>
    <x v="1"/>
    <x v="3"/>
    <x v="0"/>
    <x v="5"/>
    <x v="0"/>
    <x v="4"/>
    <x v="0"/>
    <x v="3"/>
    <x v="0"/>
    <x v="0"/>
    <x v="1"/>
    <x v="1"/>
    <x v="0"/>
    <x v="0"/>
    <x v="0"/>
    <x v="0"/>
    <x v="0"/>
    <x v="0"/>
    <x v="0"/>
    <x v="1"/>
    <x v="2"/>
    <x v="1"/>
    <x v="2"/>
    <x v="2"/>
    <x v="1"/>
    <x v="0"/>
    <x v="0"/>
    <x v="0"/>
    <x v="0"/>
    <x v="0"/>
    <x v="0"/>
    <x v="0"/>
  </r>
  <r>
    <x v="0"/>
    <x v="1"/>
    <x v="6"/>
    <x v="0"/>
    <x v="11"/>
    <x v="16"/>
    <x v="0"/>
    <x v="2"/>
    <x v="3"/>
    <x v="1"/>
    <x v="3"/>
    <x v="1"/>
    <x v="4"/>
    <x v="4"/>
    <x v="2"/>
    <x v="2"/>
    <x v="2"/>
    <x v="2"/>
    <x v="3"/>
    <x v="3"/>
    <x v="0"/>
    <x v="0"/>
    <x v="2"/>
    <x v="4"/>
    <x v="1"/>
    <x v="1"/>
    <x v="1"/>
    <x v="1"/>
    <x v="1"/>
    <x v="1"/>
    <x v="0"/>
    <x v="0"/>
    <x v="3"/>
    <x v="4"/>
    <x v="4"/>
    <x v="3"/>
    <x v="1"/>
    <x v="1"/>
    <x v="2"/>
    <x v="2"/>
    <x v="2"/>
    <x v="2"/>
    <x v="1"/>
    <x v="0"/>
    <x v="1"/>
    <x v="0"/>
    <x v="1"/>
    <x v="0"/>
    <x v="0"/>
    <x v="0"/>
  </r>
  <r>
    <x v="0"/>
    <x v="1"/>
    <x v="6"/>
    <x v="0"/>
    <x v="11"/>
    <x v="16"/>
    <x v="0"/>
    <x v="2"/>
    <x v="3"/>
    <x v="3"/>
    <x v="3"/>
    <x v="1"/>
    <x v="2"/>
    <x v="4"/>
    <x v="3"/>
    <x v="3"/>
    <x v="3"/>
    <x v="3"/>
    <x v="1"/>
    <x v="3"/>
    <x v="1"/>
    <x v="2"/>
    <x v="2"/>
    <x v="0"/>
    <x v="1"/>
    <x v="1"/>
    <x v="0"/>
    <x v="0"/>
    <x v="1"/>
    <x v="1"/>
    <x v="2"/>
    <x v="0"/>
    <x v="1"/>
    <x v="3"/>
    <x v="3"/>
    <x v="3"/>
    <x v="0"/>
    <x v="1"/>
    <x v="4"/>
    <x v="3"/>
    <x v="2"/>
    <x v="3"/>
    <x v="1"/>
    <x v="3"/>
    <x v="0"/>
    <x v="1"/>
    <x v="1"/>
    <x v="0"/>
    <x v="0"/>
    <x v="0"/>
  </r>
  <r>
    <x v="0"/>
    <x v="1"/>
    <x v="6"/>
    <x v="0"/>
    <x v="11"/>
    <x v="16"/>
    <x v="2"/>
    <x v="4"/>
    <x v="1"/>
    <x v="1"/>
    <x v="3"/>
    <x v="1"/>
    <x v="4"/>
    <x v="4"/>
    <x v="1"/>
    <x v="4"/>
    <x v="3"/>
    <x v="3"/>
    <x v="4"/>
    <x v="2"/>
    <x v="2"/>
    <x v="1"/>
    <x v="2"/>
    <x v="4"/>
    <x v="3"/>
    <x v="4"/>
    <x v="4"/>
    <x v="4"/>
    <x v="1"/>
    <x v="1"/>
    <x v="2"/>
    <x v="0"/>
    <x v="1"/>
    <x v="4"/>
    <x v="3"/>
    <x v="1"/>
    <x v="1"/>
    <x v="1"/>
    <x v="4"/>
    <x v="3"/>
    <x v="2"/>
    <x v="4"/>
    <x v="1"/>
    <x v="0"/>
    <x v="1"/>
    <x v="1"/>
    <x v="0"/>
    <x v="0"/>
    <x v="0"/>
    <x v="0"/>
  </r>
  <r>
    <x v="0"/>
    <x v="1"/>
    <x v="6"/>
    <x v="0"/>
    <x v="11"/>
    <x v="16"/>
    <x v="0"/>
    <x v="2"/>
    <x v="2"/>
    <x v="2"/>
    <x v="3"/>
    <x v="1"/>
    <x v="3"/>
    <x v="4"/>
    <x v="2"/>
    <x v="3"/>
    <x v="2"/>
    <x v="3"/>
    <x v="0"/>
    <x v="3"/>
    <x v="1"/>
    <x v="4"/>
    <x v="0"/>
    <x v="0"/>
    <x v="0"/>
    <x v="3"/>
    <x v="1"/>
    <x v="0"/>
    <x v="1"/>
    <x v="1"/>
    <x v="2"/>
    <x v="0"/>
    <x v="3"/>
    <x v="1"/>
    <x v="1"/>
    <x v="0"/>
    <x v="1"/>
    <x v="1"/>
    <x v="2"/>
    <x v="2"/>
    <x v="2"/>
    <x v="1"/>
    <x v="1"/>
    <x v="0"/>
    <x v="1"/>
    <x v="1"/>
    <x v="1"/>
    <x v="0"/>
    <x v="0"/>
    <x v="0"/>
  </r>
  <r>
    <x v="0"/>
    <x v="1"/>
    <x v="6"/>
    <x v="0"/>
    <x v="11"/>
    <x v="17"/>
    <x v="0"/>
    <x v="4"/>
    <x v="1"/>
    <x v="1"/>
    <x v="3"/>
    <x v="3"/>
    <x v="4"/>
    <x v="0"/>
    <x v="1"/>
    <x v="4"/>
    <x v="4"/>
    <x v="4"/>
    <x v="4"/>
    <x v="4"/>
    <x v="4"/>
    <x v="5"/>
    <x v="2"/>
    <x v="4"/>
    <x v="1"/>
    <x v="4"/>
    <x v="0"/>
    <x v="4"/>
    <x v="1"/>
    <x v="5"/>
    <x v="1"/>
    <x v="0"/>
    <x v="4"/>
    <x v="4"/>
    <x v="4"/>
    <x v="0"/>
    <x v="4"/>
    <x v="1"/>
    <x v="4"/>
    <x v="3"/>
    <x v="5"/>
    <x v="4"/>
    <x v="1"/>
    <x v="2"/>
    <x v="1"/>
    <x v="0"/>
    <x v="4"/>
    <x v="0"/>
    <x v="0"/>
    <x v="0"/>
  </r>
  <r>
    <x v="0"/>
    <x v="1"/>
    <x v="6"/>
    <x v="0"/>
    <x v="11"/>
    <x v="17"/>
    <x v="0"/>
    <x v="4"/>
    <x v="1"/>
    <x v="3"/>
    <x v="3"/>
    <x v="3"/>
    <x v="4"/>
    <x v="0"/>
    <x v="1"/>
    <x v="3"/>
    <x v="4"/>
    <x v="4"/>
    <x v="4"/>
    <x v="4"/>
    <x v="4"/>
    <x v="5"/>
    <x v="0"/>
    <x v="4"/>
    <x v="1"/>
    <x v="4"/>
    <x v="0"/>
    <x v="4"/>
    <x v="1"/>
    <x v="5"/>
    <x v="1"/>
    <x v="0"/>
    <x v="4"/>
    <x v="4"/>
    <x v="4"/>
    <x v="0"/>
    <x v="4"/>
    <x v="1"/>
    <x v="4"/>
    <x v="3"/>
    <x v="5"/>
    <x v="4"/>
    <x v="1"/>
    <x v="3"/>
    <x v="1"/>
    <x v="0"/>
    <x v="0"/>
    <x v="0"/>
    <x v="0"/>
    <x v="0"/>
  </r>
  <r>
    <x v="0"/>
    <x v="1"/>
    <x v="6"/>
    <x v="0"/>
    <x v="11"/>
    <x v="17"/>
    <x v="0"/>
    <x v="2"/>
    <x v="3"/>
    <x v="2"/>
    <x v="3"/>
    <x v="1"/>
    <x v="2"/>
    <x v="4"/>
    <x v="3"/>
    <x v="3"/>
    <x v="3"/>
    <x v="3"/>
    <x v="3"/>
    <x v="2"/>
    <x v="3"/>
    <x v="3"/>
    <x v="2"/>
    <x v="4"/>
    <x v="3"/>
    <x v="4"/>
    <x v="1"/>
    <x v="0"/>
    <x v="1"/>
    <x v="1"/>
    <x v="2"/>
    <x v="3"/>
    <x v="1"/>
    <x v="1"/>
    <x v="3"/>
    <x v="2"/>
    <x v="2"/>
    <x v="1"/>
    <x v="4"/>
    <x v="3"/>
    <x v="5"/>
    <x v="5"/>
    <x v="1"/>
    <x v="1"/>
    <x v="0"/>
    <x v="0"/>
    <x v="0"/>
    <x v="0"/>
    <x v="0"/>
    <x v="0"/>
  </r>
  <r>
    <x v="0"/>
    <x v="1"/>
    <x v="6"/>
    <x v="0"/>
    <x v="12"/>
    <x v="18"/>
    <x v="0"/>
    <x v="0"/>
    <x v="0"/>
    <x v="4"/>
    <x v="0"/>
    <x v="0"/>
    <x v="0"/>
    <x v="4"/>
    <x v="0"/>
    <x v="0"/>
    <x v="0"/>
    <x v="2"/>
    <x v="2"/>
    <x v="4"/>
    <x v="0"/>
    <x v="0"/>
    <x v="1"/>
    <x v="1"/>
    <x v="4"/>
    <x v="0"/>
    <x v="2"/>
    <x v="4"/>
    <x v="1"/>
    <x v="1"/>
    <x v="2"/>
    <x v="0"/>
    <x v="0"/>
    <x v="5"/>
    <x v="0"/>
    <x v="3"/>
    <x v="3"/>
    <x v="1"/>
    <x v="4"/>
    <x v="2"/>
    <x v="5"/>
    <x v="2"/>
    <x v="1"/>
    <x v="0"/>
    <x v="1"/>
    <x v="0"/>
    <x v="0"/>
    <x v="0"/>
    <x v="0"/>
    <x v="0"/>
  </r>
  <r>
    <x v="0"/>
    <x v="1"/>
    <x v="6"/>
    <x v="0"/>
    <x v="12"/>
    <x v="18"/>
    <x v="0"/>
    <x v="2"/>
    <x v="0"/>
    <x v="2"/>
    <x v="2"/>
    <x v="2"/>
    <x v="3"/>
    <x v="4"/>
    <x v="2"/>
    <x v="2"/>
    <x v="2"/>
    <x v="3"/>
    <x v="1"/>
    <x v="2"/>
    <x v="0"/>
    <x v="0"/>
    <x v="0"/>
    <x v="4"/>
    <x v="0"/>
    <x v="1"/>
    <x v="1"/>
    <x v="2"/>
    <x v="1"/>
    <x v="1"/>
    <x v="0"/>
    <x v="0"/>
    <x v="0"/>
    <x v="3"/>
    <x v="1"/>
    <x v="2"/>
    <x v="0"/>
    <x v="1"/>
    <x v="4"/>
    <x v="2"/>
    <x v="4"/>
    <x v="3"/>
    <x v="1"/>
    <x v="1"/>
    <x v="0"/>
    <x v="0"/>
    <x v="1"/>
    <x v="0"/>
    <x v="0"/>
    <x v="0"/>
  </r>
  <r>
    <x v="0"/>
    <x v="1"/>
    <x v="6"/>
    <x v="0"/>
    <x v="12"/>
    <x v="18"/>
    <x v="1"/>
    <x v="0"/>
    <x v="2"/>
    <x v="3"/>
    <x v="3"/>
    <x v="2"/>
    <x v="3"/>
    <x v="4"/>
    <x v="2"/>
    <x v="0"/>
    <x v="2"/>
    <x v="2"/>
    <x v="3"/>
    <x v="3"/>
    <x v="1"/>
    <x v="0"/>
    <x v="2"/>
    <x v="0"/>
    <x v="1"/>
    <x v="1"/>
    <x v="0"/>
    <x v="0"/>
    <x v="1"/>
    <x v="1"/>
    <x v="2"/>
    <x v="3"/>
    <x v="3"/>
    <x v="3"/>
    <x v="0"/>
    <x v="0"/>
    <x v="0"/>
    <x v="1"/>
    <x v="2"/>
    <x v="2"/>
    <x v="2"/>
    <x v="1"/>
    <x v="1"/>
    <x v="1"/>
    <x v="1"/>
    <x v="1"/>
    <x v="1"/>
    <x v="0"/>
    <x v="0"/>
    <x v="0"/>
  </r>
  <r>
    <x v="0"/>
    <x v="1"/>
    <x v="6"/>
    <x v="0"/>
    <x v="11"/>
    <x v="16"/>
    <x v="0"/>
    <x v="4"/>
    <x v="1"/>
    <x v="3"/>
    <x v="3"/>
    <x v="3"/>
    <x v="4"/>
    <x v="4"/>
    <x v="3"/>
    <x v="4"/>
    <x v="4"/>
    <x v="3"/>
    <x v="3"/>
    <x v="2"/>
    <x v="4"/>
    <x v="1"/>
    <x v="2"/>
    <x v="0"/>
    <x v="3"/>
    <x v="1"/>
    <x v="1"/>
    <x v="0"/>
    <x v="4"/>
    <x v="0"/>
    <x v="2"/>
    <x v="3"/>
    <x v="1"/>
    <x v="5"/>
    <x v="3"/>
    <x v="3"/>
    <x v="1"/>
    <x v="1"/>
    <x v="4"/>
    <x v="3"/>
    <x v="5"/>
    <x v="4"/>
    <x v="1"/>
    <x v="3"/>
    <x v="1"/>
    <x v="1"/>
    <x v="2"/>
    <x v="0"/>
    <x v="0"/>
    <x v="0"/>
  </r>
  <r>
    <x v="0"/>
    <x v="1"/>
    <x v="6"/>
    <x v="0"/>
    <x v="11"/>
    <x v="17"/>
    <x v="0"/>
    <x v="3"/>
    <x v="2"/>
    <x v="0"/>
    <x v="3"/>
    <x v="2"/>
    <x v="2"/>
    <x v="0"/>
    <x v="0"/>
    <x v="0"/>
    <x v="0"/>
    <x v="2"/>
    <x v="3"/>
    <x v="2"/>
    <x v="0"/>
    <x v="0"/>
    <x v="2"/>
    <x v="0"/>
    <x v="1"/>
    <x v="2"/>
    <x v="2"/>
    <x v="1"/>
    <x v="1"/>
    <x v="1"/>
    <x v="0"/>
    <x v="2"/>
    <x v="3"/>
    <x v="3"/>
    <x v="1"/>
    <x v="2"/>
    <x v="0"/>
    <x v="1"/>
    <x v="2"/>
    <x v="2"/>
    <x v="4"/>
    <x v="2"/>
    <x v="1"/>
    <x v="0"/>
    <x v="0"/>
    <x v="1"/>
    <x v="0"/>
    <x v="0"/>
    <x v="0"/>
    <x v="0"/>
  </r>
  <r>
    <x v="0"/>
    <x v="1"/>
    <x v="6"/>
    <x v="0"/>
    <x v="11"/>
    <x v="17"/>
    <x v="0"/>
    <x v="2"/>
    <x v="2"/>
    <x v="3"/>
    <x v="3"/>
    <x v="1"/>
    <x v="2"/>
    <x v="2"/>
    <x v="2"/>
    <x v="2"/>
    <x v="2"/>
    <x v="3"/>
    <x v="2"/>
    <x v="4"/>
    <x v="2"/>
    <x v="3"/>
    <x v="3"/>
    <x v="3"/>
    <x v="2"/>
    <x v="2"/>
    <x v="0"/>
    <x v="4"/>
    <x v="1"/>
    <x v="1"/>
    <x v="2"/>
    <x v="3"/>
    <x v="3"/>
    <x v="2"/>
    <x v="2"/>
    <x v="3"/>
    <x v="2"/>
    <x v="1"/>
    <x v="2"/>
    <x v="2"/>
    <x v="2"/>
    <x v="3"/>
    <x v="1"/>
    <x v="1"/>
    <x v="1"/>
    <x v="1"/>
    <x v="1"/>
    <x v="0"/>
    <x v="0"/>
    <x v="0"/>
  </r>
  <r>
    <x v="0"/>
    <x v="1"/>
    <x v="6"/>
    <x v="0"/>
    <x v="12"/>
    <x v="18"/>
    <x v="1"/>
    <x v="0"/>
    <x v="0"/>
    <x v="2"/>
    <x v="3"/>
    <x v="2"/>
    <x v="3"/>
    <x v="2"/>
    <x v="2"/>
    <x v="2"/>
    <x v="0"/>
    <x v="2"/>
    <x v="3"/>
    <x v="2"/>
    <x v="0"/>
    <x v="0"/>
    <x v="1"/>
    <x v="0"/>
    <x v="0"/>
    <x v="4"/>
    <x v="2"/>
    <x v="4"/>
    <x v="1"/>
    <x v="1"/>
    <x v="0"/>
    <x v="0"/>
    <x v="1"/>
    <x v="1"/>
    <x v="1"/>
    <x v="3"/>
    <x v="3"/>
    <x v="1"/>
    <x v="2"/>
    <x v="3"/>
    <x v="4"/>
    <x v="1"/>
    <x v="1"/>
    <x v="0"/>
    <x v="1"/>
    <x v="2"/>
    <x v="0"/>
    <x v="0"/>
    <x v="0"/>
    <x v="0"/>
  </r>
  <r>
    <x v="0"/>
    <x v="1"/>
    <x v="6"/>
    <x v="0"/>
    <x v="11"/>
    <x v="17"/>
    <x v="0"/>
    <x v="2"/>
    <x v="2"/>
    <x v="2"/>
    <x v="0"/>
    <x v="2"/>
    <x v="2"/>
    <x v="0"/>
    <x v="2"/>
    <x v="0"/>
    <x v="3"/>
    <x v="1"/>
    <x v="1"/>
    <x v="3"/>
    <x v="2"/>
    <x v="0"/>
    <x v="0"/>
    <x v="4"/>
    <x v="0"/>
    <x v="3"/>
    <x v="0"/>
    <x v="4"/>
    <x v="1"/>
    <x v="0"/>
    <x v="0"/>
    <x v="0"/>
    <x v="0"/>
    <x v="0"/>
    <x v="0"/>
    <x v="1"/>
    <x v="3"/>
    <x v="1"/>
    <x v="3"/>
    <x v="4"/>
    <x v="3"/>
    <x v="3"/>
    <x v="1"/>
    <x v="0"/>
    <x v="0"/>
    <x v="1"/>
    <x v="2"/>
    <x v="0"/>
    <x v="0"/>
    <x v="0"/>
  </r>
  <r>
    <x v="0"/>
    <x v="1"/>
    <x v="6"/>
    <x v="0"/>
    <x v="12"/>
    <x v="18"/>
    <x v="1"/>
    <x v="0"/>
    <x v="0"/>
    <x v="2"/>
    <x v="0"/>
    <x v="0"/>
    <x v="3"/>
    <x v="0"/>
    <x v="2"/>
    <x v="0"/>
    <x v="2"/>
    <x v="2"/>
    <x v="0"/>
    <x v="3"/>
    <x v="0"/>
    <x v="2"/>
    <x v="0"/>
    <x v="4"/>
    <x v="0"/>
    <x v="3"/>
    <x v="0"/>
    <x v="4"/>
    <x v="1"/>
    <x v="1"/>
    <x v="0"/>
    <x v="0"/>
    <x v="0"/>
    <x v="0"/>
    <x v="0"/>
    <x v="0"/>
    <x v="3"/>
    <x v="1"/>
    <x v="1"/>
    <x v="4"/>
    <x v="1"/>
    <x v="1"/>
    <x v="1"/>
    <x v="0"/>
    <x v="0"/>
    <x v="0"/>
    <x v="0"/>
    <x v="0"/>
    <x v="0"/>
    <x v="0"/>
  </r>
  <r>
    <x v="0"/>
    <x v="1"/>
    <x v="6"/>
    <x v="0"/>
    <x v="12"/>
    <x v="18"/>
    <x v="0"/>
    <x v="0"/>
    <x v="0"/>
    <x v="0"/>
    <x v="3"/>
    <x v="0"/>
    <x v="0"/>
    <x v="0"/>
    <x v="0"/>
    <x v="0"/>
    <x v="0"/>
    <x v="3"/>
    <x v="3"/>
    <x v="2"/>
    <x v="3"/>
    <x v="2"/>
    <x v="2"/>
    <x v="0"/>
    <x v="0"/>
    <x v="4"/>
    <x v="2"/>
    <x v="4"/>
    <x v="1"/>
    <x v="1"/>
    <x v="0"/>
    <x v="3"/>
    <x v="4"/>
    <x v="1"/>
    <x v="0"/>
    <x v="3"/>
    <x v="3"/>
    <x v="1"/>
    <x v="3"/>
    <x v="1"/>
    <x v="4"/>
    <x v="2"/>
    <x v="1"/>
    <x v="0"/>
    <x v="0"/>
    <x v="0"/>
    <x v="0"/>
    <x v="0"/>
    <x v="0"/>
    <x v="0"/>
  </r>
  <r>
    <x v="0"/>
    <x v="1"/>
    <x v="6"/>
    <x v="0"/>
    <x v="11"/>
    <x v="17"/>
    <x v="0"/>
    <x v="3"/>
    <x v="2"/>
    <x v="2"/>
    <x v="2"/>
    <x v="2"/>
    <x v="3"/>
    <x v="4"/>
    <x v="2"/>
    <x v="2"/>
    <x v="0"/>
    <x v="2"/>
    <x v="1"/>
    <x v="3"/>
    <x v="2"/>
    <x v="0"/>
    <x v="2"/>
    <x v="0"/>
    <x v="1"/>
    <x v="3"/>
    <x v="0"/>
    <x v="1"/>
    <x v="1"/>
    <x v="1"/>
    <x v="0"/>
    <x v="0"/>
    <x v="3"/>
    <x v="1"/>
    <x v="3"/>
    <x v="2"/>
    <x v="0"/>
    <x v="1"/>
    <x v="2"/>
    <x v="2"/>
    <x v="2"/>
    <x v="2"/>
    <x v="1"/>
    <x v="0"/>
    <x v="1"/>
    <x v="0"/>
    <x v="1"/>
    <x v="0"/>
    <x v="0"/>
    <x v="0"/>
  </r>
  <r>
    <x v="0"/>
    <x v="1"/>
    <x v="6"/>
    <x v="0"/>
    <x v="11"/>
    <x v="16"/>
    <x v="0"/>
    <x v="2"/>
    <x v="3"/>
    <x v="2"/>
    <x v="2"/>
    <x v="2"/>
    <x v="2"/>
    <x v="4"/>
    <x v="2"/>
    <x v="3"/>
    <x v="2"/>
    <x v="3"/>
    <x v="1"/>
    <x v="2"/>
    <x v="1"/>
    <x v="0"/>
    <x v="2"/>
    <x v="4"/>
    <x v="1"/>
    <x v="1"/>
    <x v="1"/>
    <x v="0"/>
    <x v="1"/>
    <x v="1"/>
    <x v="0"/>
    <x v="0"/>
    <x v="0"/>
    <x v="3"/>
    <x v="2"/>
    <x v="2"/>
    <x v="1"/>
    <x v="1"/>
    <x v="2"/>
    <x v="1"/>
    <x v="2"/>
    <x v="2"/>
    <x v="1"/>
    <x v="1"/>
    <x v="0"/>
    <x v="0"/>
    <x v="0"/>
    <x v="0"/>
    <x v="0"/>
    <x v="0"/>
  </r>
  <r>
    <x v="0"/>
    <x v="1"/>
    <x v="6"/>
    <x v="0"/>
    <x v="12"/>
    <x v="18"/>
    <x v="1"/>
    <x v="3"/>
    <x v="2"/>
    <x v="2"/>
    <x v="2"/>
    <x v="2"/>
    <x v="3"/>
    <x v="0"/>
    <x v="0"/>
    <x v="2"/>
    <x v="2"/>
    <x v="3"/>
    <x v="3"/>
    <x v="3"/>
    <x v="1"/>
    <x v="2"/>
    <x v="2"/>
    <x v="0"/>
    <x v="0"/>
    <x v="1"/>
    <x v="0"/>
    <x v="1"/>
    <x v="0"/>
    <x v="1"/>
    <x v="2"/>
    <x v="0"/>
    <x v="0"/>
    <x v="3"/>
    <x v="0"/>
    <x v="0"/>
    <x v="0"/>
    <x v="1"/>
    <x v="2"/>
    <x v="1"/>
    <x v="4"/>
    <x v="1"/>
    <x v="1"/>
    <x v="3"/>
    <x v="1"/>
    <x v="2"/>
    <x v="0"/>
    <x v="0"/>
    <x v="0"/>
    <x v="0"/>
  </r>
  <r>
    <x v="0"/>
    <x v="1"/>
    <x v="6"/>
    <x v="0"/>
    <x v="11"/>
    <x v="16"/>
    <x v="0"/>
    <x v="3"/>
    <x v="2"/>
    <x v="2"/>
    <x v="3"/>
    <x v="1"/>
    <x v="4"/>
    <x v="2"/>
    <x v="3"/>
    <x v="3"/>
    <x v="2"/>
    <x v="3"/>
    <x v="4"/>
    <x v="1"/>
    <x v="2"/>
    <x v="0"/>
    <x v="1"/>
    <x v="0"/>
    <x v="1"/>
    <x v="2"/>
    <x v="1"/>
    <x v="0"/>
    <x v="1"/>
    <x v="1"/>
    <x v="0"/>
    <x v="3"/>
    <x v="3"/>
    <x v="3"/>
    <x v="3"/>
    <x v="2"/>
    <x v="0"/>
    <x v="1"/>
    <x v="2"/>
    <x v="1"/>
    <x v="4"/>
    <x v="4"/>
    <x v="1"/>
    <x v="0"/>
    <x v="1"/>
    <x v="0"/>
    <x v="1"/>
    <x v="0"/>
    <x v="0"/>
    <x v="0"/>
  </r>
  <r>
    <x v="0"/>
    <x v="1"/>
    <x v="6"/>
    <x v="0"/>
    <x v="12"/>
    <x v="19"/>
    <x v="0"/>
    <x v="0"/>
    <x v="0"/>
    <x v="0"/>
    <x v="0"/>
    <x v="0"/>
    <x v="0"/>
    <x v="3"/>
    <x v="2"/>
    <x v="0"/>
    <x v="0"/>
    <x v="2"/>
    <x v="0"/>
    <x v="0"/>
    <x v="0"/>
    <x v="0"/>
    <x v="0"/>
    <x v="4"/>
    <x v="0"/>
    <x v="3"/>
    <x v="0"/>
    <x v="1"/>
    <x v="1"/>
    <x v="2"/>
    <x v="0"/>
    <x v="3"/>
    <x v="3"/>
    <x v="3"/>
    <x v="0"/>
    <x v="0"/>
    <x v="0"/>
    <x v="1"/>
    <x v="3"/>
    <x v="4"/>
    <x v="3"/>
    <x v="2"/>
    <x v="1"/>
    <x v="0"/>
    <x v="1"/>
    <x v="0"/>
    <x v="0"/>
    <x v="0"/>
    <x v="0"/>
    <x v="0"/>
  </r>
  <r>
    <x v="0"/>
    <x v="1"/>
    <x v="6"/>
    <x v="0"/>
    <x v="12"/>
    <x v="19"/>
    <x v="0"/>
    <x v="0"/>
    <x v="0"/>
    <x v="0"/>
    <x v="0"/>
    <x v="0"/>
    <x v="0"/>
    <x v="0"/>
    <x v="0"/>
    <x v="0"/>
    <x v="0"/>
    <x v="2"/>
    <x v="3"/>
    <x v="0"/>
    <x v="1"/>
    <x v="0"/>
    <x v="0"/>
    <x v="4"/>
    <x v="4"/>
    <x v="0"/>
    <x v="2"/>
    <x v="1"/>
    <x v="1"/>
    <x v="1"/>
    <x v="0"/>
    <x v="0"/>
    <x v="0"/>
    <x v="0"/>
    <x v="0"/>
    <x v="0"/>
    <x v="3"/>
    <x v="2"/>
    <x v="0"/>
    <x v="0"/>
    <x v="0"/>
    <x v="0"/>
    <x v="1"/>
    <x v="0"/>
    <x v="0"/>
    <x v="0"/>
    <x v="0"/>
    <x v="0"/>
    <x v="0"/>
    <x v="0"/>
  </r>
  <r>
    <x v="0"/>
    <x v="1"/>
    <x v="6"/>
    <x v="0"/>
    <x v="12"/>
    <x v="19"/>
    <x v="1"/>
    <x v="3"/>
    <x v="2"/>
    <x v="3"/>
    <x v="3"/>
    <x v="1"/>
    <x v="2"/>
    <x v="4"/>
    <x v="3"/>
    <x v="3"/>
    <x v="3"/>
    <x v="3"/>
    <x v="3"/>
    <x v="2"/>
    <x v="1"/>
    <x v="2"/>
    <x v="1"/>
    <x v="1"/>
    <x v="0"/>
    <x v="3"/>
    <x v="1"/>
    <x v="2"/>
    <x v="4"/>
    <x v="6"/>
    <x v="1"/>
    <x v="3"/>
    <x v="1"/>
    <x v="1"/>
    <x v="4"/>
    <x v="1"/>
    <x v="1"/>
    <x v="1"/>
    <x v="2"/>
    <x v="2"/>
    <x v="4"/>
    <x v="2"/>
    <x v="1"/>
    <x v="3"/>
    <x v="0"/>
    <x v="1"/>
    <x v="1"/>
    <x v="0"/>
    <x v="0"/>
    <x v="0"/>
  </r>
  <r>
    <x v="0"/>
    <x v="1"/>
    <x v="6"/>
    <x v="0"/>
    <x v="12"/>
    <x v="19"/>
    <x v="1"/>
    <x v="3"/>
    <x v="2"/>
    <x v="2"/>
    <x v="3"/>
    <x v="2"/>
    <x v="2"/>
    <x v="4"/>
    <x v="2"/>
    <x v="3"/>
    <x v="2"/>
    <x v="2"/>
    <x v="3"/>
    <x v="2"/>
    <x v="1"/>
    <x v="2"/>
    <x v="2"/>
    <x v="3"/>
    <x v="0"/>
    <x v="3"/>
    <x v="4"/>
    <x v="5"/>
    <x v="1"/>
    <x v="1"/>
    <x v="2"/>
    <x v="3"/>
    <x v="3"/>
    <x v="3"/>
    <x v="1"/>
    <x v="3"/>
    <x v="3"/>
    <x v="1"/>
    <x v="1"/>
    <x v="1"/>
    <x v="4"/>
    <x v="1"/>
    <x v="1"/>
    <x v="1"/>
    <x v="1"/>
    <x v="0"/>
    <x v="0"/>
    <x v="0"/>
    <x v="0"/>
    <x v="0"/>
  </r>
  <r>
    <x v="0"/>
    <x v="1"/>
    <x v="6"/>
    <x v="0"/>
    <x v="12"/>
    <x v="19"/>
    <x v="0"/>
    <x v="3"/>
    <x v="3"/>
    <x v="2"/>
    <x v="2"/>
    <x v="0"/>
    <x v="0"/>
    <x v="4"/>
    <x v="3"/>
    <x v="2"/>
    <x v="2"/>
    <x v="2"/>
    <x v="3"/>
    <x v="3"/>
    <x v="1"/>
    <x v="2"/>
    <x v="2"/>
    <x v="1"/>
    <x v="1"/>
    <x v="1"/>
    <x v="1"/>
    <x v="4"/>
    <x v="0"/>
    <x v="0"/>
    <x v="2"/>
    <x v="3"/>
    <x v="3"/>
    <x v="3"/>
    <x v="1"/>
    <x v="3"/>
    <x v="0"/>
    <x v="1"/>
    <x v="1"/>
    <x v="2"/>
    <x v="0"/>
    <x v="5"/>
    <x v="1"/>
    <x v="1"/>
    <x v="1"/>
    <x v="0"/>
    <x v="1"/>
    <x v="0"/>
    <x v="0"/>
    <x v="0"/>
  </r>
  <r>
    <x v="0"/>
    <x v="1"/>
    <x v="6"/>
    <x v="0"/>
    <x v="12"/>
    <x v="19"/>
    <x v="0"/>
    <x v="3"/>
    <x v="2"/>
    <x v="2"/>
    <x v="3"/>
    <x v="0"/>
    <x v="3"/>
    <x v="4"/>
    <x v="2"/>
    <x v="2"/>
    <x v="2"/>
    <x v="3"/>
    <x v="3"/>
    <x v="3"/>
    <x v="0"/>
    <x v="0"/>
    <x v="0"/>
    <x v="4"/>
    <x v="0"/>
    <x v="3"/>
    <x v="1"/>
    <x v="1"/>
    <x v="1"/>
    <x v="1"/>
    <x v="0"/>
    <x v="0"/>
    <x v="0"/>
    <x v="0"/>
    <x v="2"/>
    <x v="2"/>
    <x v="2"/>
    <x v="1"/>
    <x v="4"/>
    <x v="3"/>
    <x v="1"/>
    <x v="1"/>
    <x v="1"/>
    <x v="1"/>
    <x v="0"/>
    <x v="0"/>
    <x v="0"/>
    <x v="0"/>
    <x v="0"/>
    <x v="0"/>
  </r>
  <r>
    <x v="0"/>
    <x v="1"/>
    <x v="6"/>
    <x v="0"/>
    <x v="12"/>
    <x v="19"/>
    <x v="2"/>
    <x v="3"/>
    <x v="2"/>
    <x v="2"/>
    <x v="2"/>
    <x v="2"/>
    <x v="3"/>
    <x v="0"/>
    <x v="2"/>
    <x v="2"/>
    <x v="2"/>
    <x v="0"/>
    <x v="1"/>
    <x v="3"/>
    <x v="1"/>
    <x v="0"/>
    <x v="3"/>
    <x v="3"/>
    <x v="2"/>
    <x v="5"/>
    <x v="3"/>
    <x v="3"/>
    <x v="2"/>
    <x v="3"/>
    <x v="3"/>
    <x v="4"/>
    <x v="2"/>
    <x v="2"/>
    <x v="2"/>
    <x v="2"/>
    <x v="2"/>
    <x v="0"/>
    <x v="0"/>
    <x v="0"/>
    <x v="0"/>
    <x v="0"/>
    <x v="2"/>
    <x v="0"/>
    <x v="1"/>
    <x v="0"/>
    <x v="0"/>
    <x v="0"/>
    <x v="0"/>
    <x v="0"/>
  </r>
  <r>
    <x v="0"/>
    <x v="1"/>
    <x v="6"/>
    <x v="0"/>
    <x v="12"/>
    <x v="20"/>
    <x v="0"/>
    <x v="3"/>
    <x v="3"/>
    <x v="1"/>
    <x v="3"/>
    <x v="2"/>
    <x v="2"/>
    <x v="0"/>
    <x v="0"/>
    <x v="0"/>
    <x v="2"/>
    <x v="1"/>
    <x v="1"/>
    <x v="2"/>
    <x v="3"/>
    <x v="2"/>
    <x v="2"/>
    <x v="0"/>
    <x v="0"/>
    <x v="3"/>
    <x v="1"/>
    <x v="4"/>
    <x v="1"/>
    <x v="1"/>
    <x v="2"/>
    <x v="0"/>
    <x v="0"/>
    <x v="3"/>
    <x v="1"/>
    <x v="3"/>
    <x v="1"/>
    <x v="1"/>
    <x v="4"/>
    <x v="3"/>
    <x v="5"/>
    <x v="4"/>
    <x v="1"/>
    <x v="0"/>
    <x v="1"/>
    <x v="0"/>
    <x v="1"/>
    <x v="0"/>
    <x v="0"/>
    <x v="0"/>
  </r>
  <r>
    <x v="0"/>
    <x v="1"/>
    <x v="6"/>
    <x v="0"/>
    <x v="12"/>
    <x v="19"/>
    <x v="0"/>
    <x v="2"/>
    <x v="2"/>
    <x v="2"/>
    <x v="3"/>
    <x v="1"/>
    <x v="2"/>
    <x v="2"/>
    <x v="3"/>
    <x v="3"/>
    <x v="3"/>
    <x v="2"/>
    <x v="1"/>
    <x v="3"/>
    <x v="0"/>
    <x v="0"/>
    <x v="2"/>
    <x v="0"/>
    <x v="0"/>
    <x v="3"/>
    <x v="0"/>
    <x v="4"/>
    <x v="1"/>
    <x v="1"/>
    <x v="0"/>
    <x v="0"/>
    <x v="0"/>
    <x v="5"/>
    <x v="1"/>
    <x v="3"/>
    <x v="0"/>
    <x v="1"/>
    <x v="2"/>
    <x v="4"/>
    <x v="2"/>
    <x v="2"/>
    <x v="1"/>
    <x v="0"/>
    <x v="1"/>
    <x v="0"/>
    <x v="1"/>
    <x v="0"/>
    <x v="0"/>
    <x v="0"/>
  </r>
  <r>
    <x v="0"/>
    <x v="1"/>
    <x v="6"/>
    <x v="0"/>
    <x v="12"/>
    <x v="20"/>
    <x v="0"/>
    <x v="2"/>
    <x v="1"/>
    <x v="3"/>
    <x v="3"/>
    <x v="1"/>
    <x v="4"/>
    <x v="4"/>
    <x v="2"/>
    <x v="3"/>
    <x v="3"/>
    <x v="3"/>
    <x v="4"/>
    <x v="2"/>
    <x v="1"/>
    <x v="1"/>
    <x v="1"/>
    <x v="1"/>
    <x v="1"/>
    <x v="1"/>
    <x v="1"/>
    <x v="0"/>
    <x v="6"/>
    <x v="6"/>
    <x v="1"/>
    <x v="2"/>
    <x v="1"/>
    <x v="1"/>
    <x v="3"/>
    <x v="1"/>
    <x v="1"/>
    <x v="1"/>
    <x v="4"/>
    <x v="3"/>
    <x v="5"/>
    <x v="4"/>
    <x v="1"/>
    <x v="1"/>
    <x v="1"/>
    <x v="1"/>
    <x v="1"/>
    <x v="0"/>
    <x v="0"/>
    <x v="0"/>
  </r>
  <r>
    <x v="0"/>
    <x v="1"/>
    <x v="6"/>
    <x v="0"/>
    <x v="12"/>
    <x v="20"/>
    <x v="0"/>
    <x v="3"/>
    <x v="2"/>
    <x v="3"/>
    <x v="3"/>
    <x v="2"/>
    <x v="2"/>
    <x v="4"/>
    <x v="0"/>
    <x v="2"/>
    <x v="2"/>
    <x v="2"/>
    <x v="1"/>
    <x v="4"/>
    <x v="0"/>
    <x v="0"/>
    <x v="2"/>
    <x v="0"/>
    <x v="2"/>
    <x v="1"/>
    <x v="1"/>
    <x v="4"/>
    <x v="4"/>
    <x v="1"/>
    <x v="1"/>
    <x v="2"/>
    <x v="3"/>
    <x v="5"/>
    <x v="2"/>
    <x v="3"/>
    <x v="0"/>
    <x v="1"/>
    <x v="1"/>
    <x v="1"/>
    <x v="4"/>
    <x v="2"/>
    <x v="1"/>
    <x v="1"/>
    <x v="1"/>
    <x v="1"/>
    <x v="1"/>
    <x v="0"/>
    <x v="0"/>
    <x v="0"/>
  </r>
  <r>
    <x v="0"/>
    <x v="1"/>
    <x v="6"/>
    <x v="0"/>
    <x v="12"/>
    <x v="20"/>
    <x v="0"/>
    <x v="2"/>
    <x v="2"/>
    <x v="3"/>
    <x v="2"/>
    <x v="2"/>
    <x v="2"/>
    <x v="2"/>
    <x v="1"/>
    <x v="4"/>
    <x v="3"/>
    <x v="3"/>
    <x v="3"/>
    <x v="3"/>
    <x v="3"/>
    <x v="1"/>
    <x v="2"/>
    <x v="4"/>
    <x v="1"/>
    <x v="0"/>
    <x v="1"/>
    <x v="0"/>
    <x v="1"/>
    <x v="1"/>
    <x v="0"/>
    <x v="0"/>
    <x v="3"/>
    <x v="5"/>
    <x v="3"/>
    <x v="3"/>
    <x v="0"/>
    <x v="1"/>
    <x v="2"/>
    <x v="2"/>
    <x v="1"/>
    <x v="1"/>
    <x v="1"/>
    <x v="1"/>
    <x v="1"/>
    <x v="2"/>
    <x v="1"/>
    <x v="0"/>
    <x v="0"/>
    <x v="0"/>
  </r>
  <r>
    <x v="0"/>
    <x v="1"/>
    <x v="6"/>
    <x v="0"/>
    <x v="12"/>
    <x v="20"/>
    <x v="0"/>
    <x v="0"/>
    <x v="0"/>
    <x v="1"/>
    <x v="3"/>
    <x v="1"/>
    <x v="2"/>
    <x v="4"/>
    <x v="0"/>
    <x v="0"/>
    <x v="0"/>
    <x v="2"/>
    <x v="3"/>
    <x v="1"/>
    <x v="0"/>
    <x v="0"/>
    <x v="2"/>
    <x v="0"/>
    <x v="1"/>
    <x v="2"/>
    <x v="0"/>
    <x v="0"/>
    <x v="1"/>
    <x v="1"/>
    <x v="0"/>
    <x v="0"/>
    <x v="3"/>
    <x v="1"/>
    <x v="0"/>
    <x v="0"/>
    <x v="0"/>
    <x v="1"/>
    <x v="1"/>
    <x v="1"/>
    <x v="4"/>
    <x v="2"/>
    <x v="1"/>
    <x v="0"/>
    <x v="1"/>
    <x v="0"/>
    <x v="0"/>
    <x v="0"/>
    <x v="0"/>
    <x v="0"/>
  </r>
  <r>
    <x v="0"/>
    <x v="1"/>
    <x v="6"/>
    <x v="0"/>
    <x v="12"/>
    <x v="20"/>
    <x v="0"/>
    <x v="3"/>
    <x v="2"/>
    <x v="2"/>
    <x v="3"/>
    <x v="2"/>
    <x v="2"/>
    <x v="2"/>
    <x v="2"/>
    <x v="2"/>
    <x v="3"/>
    <x v="2"/>
    <x v="3"/>
    <x v="3"/>
    <x v="0"/>
    <x v="0"/>
    <x v="2"/>
    <x v="0"/>
    <x v="0"/>
    <x v="3"/>
    <x v="1"/>
    <x v="0"/>
    <x v="1"/>
    <x v="1"/>
    <x v="0"/>
    <x v="0"/>
    <x v="3"/>
    <x v="3"/>
    <x v="1"/>
    <x v="3"/>
    <x v="1"/>
    <x v="1"/>
    <x v="5"/>
    <x v="3"/>
    <x v="2"/>
    <x v="3"/>
    <x v="1"/>
    <x v="0"/>
    <x v="1"/>
    <x v="0"/>
    <x v="2"/>
    <x v="0"/>
    <x v="0"/>
    <x v="0"/>
  </r>
  <r>
    <x v="0"/>
    <x v="1"/>
    <x v="6"/>
    <x v="0"/>
    <x v="12"/>
    <x v="20"/>
    <x v="0"/>
    <x v="0"/>
    <x v="0"/>
    <x v="4"/>
    <x v="2"/>
    <x v="0"/>
    <x v="3"/>
    <x v="4"/>
    <x v="0"/>
    <x v="0"/>
    <x v="0"/>
    <x v="2"/>
    <x v="2"/>
    <x v="4"/>
    <x v="0"/>
    <x v="0"/>
    <x v="2"/>
    <x v="3"/>
    <x v="2"/>
    <x v="2"/>
    <x v="0"/>
    <x v="4"/>
    <x v="1"/>
    <x v="1"/>
    <x v="0"/>
    <x v="0"/>
    <x v="0"/>
    <x v="3"/>
    <x v="0"/>
    <x v="0"/>
    <x v="0"/>
    <x v="1"/>
    <x v="5"/>
    <x v="5"/>
    <x v="2"/>
    <x v="1"/>
    <x v="1"/>
    <x v="0"/>
    <x v="1"/>
    <x v="0"/>
    <x v="0"/>
    <x v="0"/>
    <x v="0"/>
    <x v="0"/>
  </r>
  <r>
    <x v="0"/>
    <x v="1"/>
    <x v="6"/>
    <x v="0"/>
    <x v="12"/>
    <x v="20"/>
    <x v="0"/>
    <x v="2"/>
    <x v="2"/>
    <x v="1"/>
    <x v="3"/>
    <x v="1"/>
    <x v="4"/>
    <x v="0"/>
    <x v="2"/>
    <x v="2"/>
    <x v="3"/>
    <x v="3"/>
    <x v="1"/>
    <x v="2"/>
    <x v="0"/>
    <x v="0"/>
    <x v="2"/>
    <x v="0"/>
    <x v="1"/>
    <x v="4"/>
    <x v="0"/>
    <x v="0"/>
    <x v="1"/>
    <x v="1"/>
    <x v="2"/>
    <x v="1"/>
    <x v="2"/>
    <x v="5"/>
    <x v="2"/>
    <x v="2"/>
    <x v="0"/>
    <x v="1"/>
    <x v="2"/>
    <x v="1"/>
    <x v="2"/>
    <x v="2"/>
    <x v="1"/>
    <x v="0"/>
    <x v="1"/>
    <x v="0"/>
    <x v="1"/>
    <x v="0"/>
    <x v="0"/>
    <x v="0"/>
  </r>
  <r>
    <x v="0"/>
    <x v="1"/>
    <x v="7"/>
    <x v="0"/>
    <x v="13"/>
    <x v="21"/>
    <x v="1"/>
    <x v="0"/>
    <x v="3"/>
    <x v="2"/>
    <x v="3"/>
    <x v="2"/>
    <x v="2"/>
    <x v="0"/>
    <x v="2"/>
    <x v="2"/>
    <x v="4"/>
    <x v="5"/>
    <x v="1"/>
    <x v="3"/>
    <x v="2"/>
    <x v="2"/>
    <x v="4"/>
    <x v="1"/>
    <x v="4"/>
    <x v="0"/>
    <x v="2"/>
    <x v="1"/>
    <x v="0"/>
    <x v="5"/>
    <x v="3"/>
    <x v="4"/>
    <x v="0"/>
    <x v="3"/>
    <x v="0"/>
    <x v="2"/>
    <x v="2"/>
    <x v="1"/>
    <x v="1"/>
    <x v="2"/>
    <x v="5"/>
    <x v="1"/>
    <x v="1"/>
    <x v="1"/>
    <x v="0"/>
    <x v="1"/>
    <x v="2"/>
    <x v="0"/>
    <x v="0"/>
    <x v="0"/>
  </r>
  <r>
    <x v="0"/>
    <x v="1"/>
    <x v="6"/>
    <x v="0"/>
    <x v="12"/>
    <x v="20"/>
    <x v="0"/>
    <x v="3"/>
    <x v="3"/>
    <x v="1"/>
    <x v="3"/>
    <x v="1"/>
    <x v="4"/>
    <x v="0"/>
    <x v="0"/>
    <x v="2"/>
    <x v="2"/>
    <x v="3"/>
    <x v="3"/>
    <x v="2"/>
    <x v="2"/>
    <x v="2"/>
    <x v="2"/>
    <x v="0"/>
    <x v="2"/>
    <x v="4"/>
    <x v="1"/>
    <x v="0"/>
    <x v="1"/>
    <x v="1"/>
    <x v="2"/>
    <x v="3"/>
    <x v="2"/>
    <x v="2"/>
    <x v="2"/>
    <x v="3"/>
    <x v="1"/>
    <x v="1"/>
    <x v="2"/>
    <x v="2"/>
    <x v="3"/>
    <x v="3"/>
    <x v="1"/>
    <x v="1"/>
    <x v="1"/>
    <x v="1"/>
    <x v="1"/>
    <x v="0"/>
    <x v="0"/>
    <x v="0"/>
  </r>
  <r>
    <x v="0"/>
    <x v="1"/>
    <x v="7"/>
    <x v="0"/>
    <x v="13"/>
    <x v="21"/>
    <x v="3"/>
    <x v="2"/>
    <x v="2"/>
    <x v="2"/>
    <x v="5"/>
    <x v="5"/>
    <x v="1"/>
    <x v="1"/>
    <x v="5"/>
    <x v="5"/>
    <x v="1"/>
    <x v="5"/>
    <x v="2"/>
    <x v="5"/>
    <x v="2"/>
    <x v="3"/>
    <x v="3"/>
    <x v="5"/>
    <x v="2"/>
    <x v="2"/>
    <x v="3"/>
    <x v="3"/>
    <x v="2"/>
    <x v="3"/>
    <x v="3"/>
    <x v="4"/>
    <x v="2"/>
    <x v="2"/>
    <x v="2"/>
    <x v="2"/>
    <x v="5"/>
    <x v="1"/>
    <x v="5"/>
    <x v="5"/>
    <x v="3"/>
    <x v="3"/>
    <x v="1"/>
    <x v="0"/>
    <x v="1"/>
    <x v="1"/>
    <x v="2"/>
    <x v="0"/>
    <x v="0"/>
    <x v="0"/>
  </r>
  <r>
    <x v="0"/>
    <x v="1"/>
    <x v="7"/>
    <x v="0"/>
    <x v="13"/>
    <x v="21"/>
    <x v="1"/>
    <x v="2"/>
    <x v="3"/>
    <x v="2"/>
    <x v="3"/>
    <x v="1"/>
    <x v="2"/>
    <x v="2"/>
    <x v="3"/>
    <x v="3"/>
    <x v="3"/>
    <x v="3"/>
    <x v="2"/>
    <x v="4"/>
    <x v="3"/>
    <x v="3"/>
    <x v="3"/>
    <x v="3"/>
    <x v="2"/>
    <x v="2"/>
    <x v="4"/>
    <x v="2"/>
    <x v="2"/>
    <x v="3"/>
    <x v="3"/>
    <x v="4"/>
    <x v="2"/>
    <x v="2"/>
    <x v="2"/>
    <x v="2"/>
    <x v="2"/>
    <x v="1"/>
    <x v="1"/>
    <x v="1"/>
    <x v="2"/>
    <x v="2"/>
    <x v="1"/>
    <x v="1"/>
    <x v="0"/>
    <x v="1"/>
    <x v="2"/>
    <x v="0"/>
    <x v="0"/>
    <x v="0"/>
  </r>
  <r>
    <x v="0"/>
    <x v="1"/>
    <x v="7"/>
    <x v="0"/>
    <x v="13"/>
    <x v="21"/>
    <x v="0"/>
    <x v="3"/>
    <x v="2"/>
    <x v="2"/>
    <x v="5"/>
    <x v="1"/>
    <x v="4"/>
    <x v="3"/>
    <x v="1"/>
    <x v="3"/>
    <x v="2"/>
    <x v="2"/>
    <x v="1"/>
    <x v="2"/>
    <x v="3"/>
    <x v="2"/>
    <x v="2"/>
    <x v="4"/>
    <x v="0"/>
    <x v="1"/>
    <x v="2"/>
    <x v="1"/>
    <x v="0"/>
    <x v="2"/>
    <x v="0"/>
    <x v="0"/>
    <x v="1"/>
    <x v="0"/>
    <x v="1"/>
    <x v="1"/>
    <x v="3"/>
    <x v="1"/>
    <x v="3"/>
    <x v="1"/>
    <x v="1"/>
    <x v="1"/>
    <x v="1"/>
    <x v="0"/>
    <x v="0"/>
    <x v="0"/>
    <x v="0"/>
    <x v="0"/>
    <x v="0"/>
    <x v="0"/>
  </r>
  <r>
    <x v="0"/>
    <x v="1"/>
    <x v="7"/>
    <x v="0"/>
    <x v="13"/>
    <x v="21"/>
    <x v="0"/>
    <x v="2"/>
    <x v="1"/>
    <x v="1"/>
    <x v="1"/>
    <x v="3"/>
    <x v="4"/>
    <x v="0"/>
    <x v="1"/>
    <x v="4"/>
    <x v="4"/>
    <x v="1"/>
    <x v="4"/>
    <x v="2"/>
    <x v="3"/>
    <x v="5"/>
    <x v="2"/>
    <x v="2"/>
    <x v="3"/>
    <x v="4"/>
    <x v="3"/>
    <x v="3"/>
    <x v="2"/>
    <x v="3"/>
    <x v="3"/>
    <x v="4"/>
    <x v="2"/>
    <x v="2"/>
    <x v="2"/>
    <x v="2"/>
    <x v="2"/>
    <x v="1"/>
    <x v="5"/>
    <x v="5"/>
    <x v="3"/>
    <x v="3"/>
    <x v="1"/>
    <x v="1"/>
    <x v="1"/>
    <x v="1"/>
    <x v="2"/>
    <x v="0"/>
    <x v="0"/>
    <x v="0"/>
  </r>
  <r>
    <x v="0"/>
    <x v="1"/>
    <x v="7"/>
    <x v="0"/>
    <x v="13"/>
    <x v="21"/>
    <x v="1"/>
    <x v="3"/>
    <x v="2"/>
    <x v="2"/>
    <x v="2"/>
    <x v="2"/>
    <x v="2"/>
    <x v="4"/>
    <x v="2"/>
    <x v="2"/>
    <x v="2"/>
    <x v="3"/>
    <x v="3"/>
    <x v="3"/>
    <x v="3"/>
    <x v="0"/>
    <x v="2"/>
    <x v="0"/>
    <x v="0"/>
    <x v="3"/>
    <x v="4"/>
    <x v="2"/>
    <x v="6"/>
    <x v="2"/>
    <x v="1"/>
    <x v="0"/>
    <x v="3"/>
    <x v="1"/>
    <x v="1"/>
    <x v="4"/>
    <x v="1"/>
    <x v="1"/>
    <x v="3"/>
    <x v="4"/>
    <x v="1"/>
    <x v="1"/>
    <x v="1"/>
    <x v="0"/>
    <x v="1"/>
    <x v="1"/>
    <x v="0"/>
    <x v="0"/>
    <x v="0"/>
    <x v="0"/>
  </r>
  <r>
    <x v="0"/>
    <x v="1"/>
    <x v="7"/>
    <x v="0"/>
    <x v="13"/>
    <x v="21"/>
    <x v="1"/>
    <x v="2"/>
    <x v="3"/>
    <x v="1"/>
    <x v="3"/>
    <x v="3"/>
    <x v="4"/>
    <x v="2"/>
    <x v="1"/>
    <x v="3"/>
    <x v="3"/>
    <x v="3"/>
    <x v="1"/>
    <x v="2"/>
    <x v="3"/>
    <x v="2"/>
    <x v="2"/>
    <x v="0"/>
    <x v="1"/>
    <x v="4"/>
    <x v="0"/>
    <x v="4"/>
    <x v="1"/>
    <x v="1"/>
    <x v="4"/>
    <x v="3"/>
    <x v="3"/>
    <x v="3"/>
    <x v="3"/>
    <x v="1"/>
    <x v="1"/>
    <x v="1"/>
    <x v="1"/>
    <x v="1"/>
    <x v="4"/>
    <x v="2"/>
    <x v="1"/>
    <x v="0"/>
    <x v="1"/>
    <x v="0"/>
    <x v="0"/>
    <x v="0"/>
    <x v="0"/>
    <x v="0"/>
  </r>
  <r>
    <x v="0"/>
    <x v="1"/>
    <x v="7"/>
    <x v="0"/>
    <x v="13"/>
    <x v="21"/>
    <x v="1"/>
    <x v="0"/>
    <x v="2"/>
    <x v="3"/>
    <x v="3"/>
    <x v="1"/>
    <x v="4"/>
    <x v="1"/>
    <x v="2"/>
    <x v="3"/>
    <x v="2"/>
    <x v="1"/>
    <x v="1"/>
    <x v="4"/>
    <x v="4"/>
    <x v="4"/>
    <x v="0"/>
    <x v="0"/>
    <x v="1"/>
    <x v="1"/>
    <x v="2"/>
    <x v="1"/>
    <x v="1"/>
    <x v="1"/>
    <x v="0"/>
    <x v="3"/>
    <x v="4"/>
    <x v="1"/>
    <x v="4"/>
    <x v="4"/>
    <x v="3"/>
    <x v="1"/>
    <x v="3"/>
    <x v="4"/>
    <x v="1"/>
    <x v="1"/>
    <x v="1"/>
    <x v="0"/>
    <x v="1"/>
    <x v="0"/>
    <x v="1"/>
    <x v="0"/>
    <x v="0"/>
    <x v="0"/>
  </r>
  <r>
    <x v="0"/>
    <x v="1"/>
    <x v="7"/>
    <x v="0"/>
    <x v="13"/>
    <x v="21"/>
    <x v="0"/>
    <x v="3"/>
    <x v="3"/>
    <x v="1"/>
    <x v="3"/>
    <x v="5"/>
    <x v="4"/>
    <x v="2"/>
    <x v="3"/>
    <x v="4"/>
    <x v="3"/>
    <x v="3"/>
    <x v="3"/>
    <x v="2"/>
    <x v="3"/>
    <x v="1"/>
    <x v="3"/>
    <x v="4"/>
    <x v="3"/>
    <x v="4"/>
    <x v="4"/>
    <x v="0"/>
    <x v="1"/>
    <x v="1"/>
    <x v="0"/>
    <x v="3"/>
    <x v="1"/>
    <x v="1"/>
    <x v="3"/>
    <x v="3"/>
    <x v="0"/>
    <x v="1"/>
    <x v="1"/>
    <x v="1"/>
    <x v="2"/>
    <x v="2"/>
    <x v="1"/>
    <x v="1"/>
    <x v="1"/>
    <x v="0"/>
    <x v="1"/>
    <x v="0"/>
    <x v="0"/>
    <x v="0"/>
  </r>
  <r>
    <x v="0"/>
    <x v="1"/>
    <x v="7"/>
    <x v="0"/>
    <x v="13"/>
    <x v="21"/>
    <x v="0"/>
    <x v="3"/>
    <x v="3"/>
    <x v="3"/>
    <x v="3"/>
    <x v="1"/>
    <x v="4"/>
    <x v="2"/>
    <x v="3"/>
    <x v="3"/>
    <x v="3"/>
    <x v="3"/>
    <x v="3"/>
    <x v="2"/>
    <x v="3"/>
    <x v="4"/>
    <x v="3"/>
    <x v="0"/>
    <x v="1"/>
    <x v="1"/>
    <x v="4"/>
    <x v="0"/>
    <x v="1"/>
    <x v="1"/>
    <x v="0"/>
    <x v="3"/>
    <x v="1"/>
    <x v="1"/>
    <x v="3"/>
    <x v="3"/>
    <x v="1"/>
    <x v="1"/>
    <x v="1"/>
    <x v="1"/>
    <x v="2"/>
    <x v="2"/>
    <x v="1"/>
    <x v="0"/>
    <x v="0"/>
    <x v="0"/>
    <x v="1"/>
    <x v="0"/>
    <x v="0"/>
    <x v="0"/>
  </r>
  <r>
    <x v="0"/>
    <x v="1"/>
    <x v="7"/>
    <x v="0"/>
    <x v="13"/>
    <x v="21"/>
    <x v="0"/>
    <x v="3"/>
    <x v="2"/>
    <x v="3"/>
    <x v="0"/>
    <x v="0"/>
    <x v="3"/>
    <x v="4"/>
    <x v="2"/>
    <x v="2"/>
    <x v="2"/>
    <x v="2"/>
    <x v="3"/>
    <x v="2"/>
    <x v="0"/>
    <x v="0"/>
    <x v="2"/>
    <x v="4"/>
    <x v="1"/>
    <x v="2"/>
    <x v="1"/>
    <x v="2"/>
    <x v="1"/>
    <x v="1"/>
    <x v="0"/>
    <x v="0"/>
    <x v="0"/>
    <x v="3"/>
    <x v="0"/>
    <x v="2"/>
    <x v="3"/>
    <x v="1"/>
    <x v="1"/>
    <x v="4"/>
    <x v="1"/>
    <x v="2"/>
    <x v="1"/>
    <x v="0"/>
    <x v="1"/>
    <x v="2"/>
    <x v="1"/>
    <x v="0"/>
    <x v="0"/>
    <x v="0"/>
  </r>
  <r>
    <x v="0"/>
    <x v="1"/>
    <x v="7"/>
    <x v="0"/>
    <x v="13"/>
    <x v="21"/>
    <x v="1"/>
    <x v="4"/>
    <x v="3"/>
    <x v="3"/>
    <x v="3"/>
    <x v="1"/>
    <x v="4"/>
    <x v="2"/>
    <x v="2"/>
    <x v="3"/>
    <x v="3"/>
    <x v="3"/>
    <x v="1"/>
    <x v="0"/>
    <x v="0"/>
    <x v="1"/>
    <x v="1"/>
    <x v="0"/>
    <x v="0"/>
    <x v="1"/>
    <x v="4"/>
    <x v="2"/>
    <x v="1"/>
    <x v="2"/>
    <x v="2"/>
    <x v="3"/>
    <x v="1"/>
    <x v="5"/>
    <x v="3"/>
    <x v="0"/>
    <x v="4"/>
    <x v="1"/>
    <x v="1"/>
    <x v="1"/>
    <x v="2"/>
    <x v="2"/>
    <x v="1"/>
    <x v="1"/>
    <x v="1"/>
    <x v="0"/>
    <x v="1"/>
    <x v="0"/>
    <x v="0"/>
    <x v="0"/>
  </r>
  <r>
    <x v="0"/>
    <x v="1"/>
    <x v="7"/>
    <x v="0"/>
    <x v="14"/>
    <x v="21"/>
    <x v="1"/>
    <x v="2"/>
    <x v="3"/>
    <x v="3"/>
    <x v="3"/>
    <x v="1"/>
    <x v="2"/>
    <x v="2"/>
    <x v="3"/>
    <x v="2"/>
    <x v="3"/>
    <x v="2"/>
    <x v="1"/>
    <x v="3"/>
    <x v="1"/>
    <x v="0"/>
    <x v="2"/>
    <x v="4"/>
    <x v="1"/>
    <x v="1"/>
    <x v="1"/>
    <x v="0"/>
    <x v="1"/>
    <x v="1"/>
    <x v="0"/>
    <x v="0"/>
    <x v="3"/>
    <x v="1"/>
    <x v="1"/>
    <x v="1"/>
    <x v="0"/>
    <x v="1"/>
    <x v="1"/>
    <x v="1"/>
    <x v="2"/>
    <x v="1"/>
    <x v="1"/>
    <x v="1"/>
    <x v="0"/>
    <x v="1"/>
    <x v="1"/>
    <x v="0"/>
    <x v="0"/>
    <x v="0"/>
  </r>
  <r>
    <x v="0"/>
    <x v="1"/>
    <x v="7"/>
    <x v="0"/>
    <x v="13"/>
    <x v="21"/>
    <x v="0"/>
    <x v="3"/>
    <x v="2"/>
    <x v="2"/>
    <x v="2"/>
    <x v="1"/>
    <x v="2"/>
    <x v="2"/>
    <x v="2"/>
    <x v="0"/>
    <x v="0"/>
    <x v="2"/>
    <x v="1"/>
    <x v="3"/>
    <x v="0"/>
    <x v="2"/>
    <x v="2"/>
    <x v="0"/>
    <x v="0"/>
    <x v="3"/>
    <x v="1"/>
    <x v="0"/>
    <x v="1"/>
    <x v="2"/>
    <x v="2"/>
    <x v="0"/>
    <x v="3"/>
    <x v="1"/>
    <x v="1"/>
    <x v="0"/>
    <x v="1"/>
    <x v="1"/>
    <x v="1"/>
    <x v="4"/>
    <x v="2"/>
    <x v="2"/>
    <x v="1"/>
    <x v="0"/>
    <x v="0"/>
    <x v="0"/>
    <x v="0"/>
    <x v="0"/>
    <x v="0"/>
    <x v="0"/>
  </r>
  <r>
    <x v="0"/>
    <x v="1"/>
    <x v="7"/>
    <x v="0"/>
    <x v="13"/>
    <x v="21"/>
    <x v="1"/>
    <x v="3"/>
    <x v="2"/>
    <x v="3"/>
    <x v="3"/>
    <x v="1"/>
    <x v="2"/>
    <x v="4"/>
    <x v="2"/>
    <x v="2"/>
    <x v="2"/>
    <x v="3"/>
    <x v="3"/>
    <x v="3"/>
    <x v="2"/>
    <x v="0"/>
    <x v="3"/>
    <x v="3"/>
    <x v="1"/>
    <x v="2"/>
    <x v="1"/>
    <x v="0"/>
    <x v="1"/>
    <x v="1"/>
    <x v="0"/>
    <x v="0"/>
    <x v="3"/>
    <x v="2"/>
    <x v="1"/>
    <x v="2"/>
    <x v="0"/>
    <x v="1"/>
    <x v="1"/>
    <x v="1"/>
    <x v="3"/>
    <x v="1"/>
    <x v="1"/>
    <x v="0"/>
    <x v="1"/>
    <x v="1"/>
    <x v="4"/>
    <x v="0"/>
    <x v="0"/>
    <x v="0"/>
  </r>
  <r>
    <x v="0"/>
    <x v="1"/>
    <x v="7"/>
    <x v="0"/>
    <x v="13"/>
    <x v="21"/>
    <x v="1"/>
    <x v="2"/>
    <x v="3"/>
    <x v="4"/>
    <x v="3"/>
    <x v="5"/>
    <x v="4"/>
    <x v="2"/>
    <x v="3"/>
    <x v="3"/>
    <x v="3"/>
    <x v="1"/>
    <x v="2"/>
    <x v="4"/>
    <x v="3"/>
    <x v="3"/>
    <x v="3"/>
    <x v="3"/>
    <x v="2"/>
    <x v="1"/>
    <x v="5"/>
    <x v="5"/>
    <x v="1"/>
    <x v="1"/>
    <x v="1"/>
    <x v="3"/>
    <x v="2"/>
    <x v="5"/>
    <x v="0"/>
    <x v="1"/>
    <x v="2"/>
    <x v="1"/>
    <x v="3"/>
    <x v="4"/>
    <x v="2"/>
    <x v="1"/>
    <x v="1"/>
    <x v="3"/>
    <x v="1"/>
    <x v="1"/>
    <x v="2"/>
    <x v="0"/>
    <x v="0"/>
    <x v="0"/>
  </r>
  <r>
    <x v="0"/>
    <x v="1"/>
    <x v="7"/>
    <x v="0"/>
    <x v="14"/>
    <x v="21"/>
    <x v="1"/>
    <x v="3"/>
    <x v="3"/>
    <x v="1"/>
    <x v="2"/>
    <x v="1"/>
    <x v="4"/>
    <x v="2"/>
    <x v="1"/>
    <x v="3"/>
    <x v="3"/>
    <x v="3"/>
    <x v="1"/>
    <x v="3"/>
    <x v="1"/>
    <x v="2"/>
    <x v="2"/>
    <x v="0"/>
    <x v="0"/>
    <x v="1"/>
    <x v="4"/>
    <x v="2"/>
    <x v="1"/>
    <x v="2"/>
    <x v="2"/>
    <x v="3"/>
    <x v="1"/>
    <x v="1"/>
    <x v="4"/>
    <x v="1"/>
    <x v="1"/>
    <x v="1"/>
    <x v="1"/>
    <x v="1"/>
    <x v="2"/>
    <x v="2"/>
    <x v="1"/>
    <x v="1"/>
    <x v="1"/>
    <x v="2"/>
    <x v="1"/>
    <x v="0"/>
    <x v="0"/>
    <x v="0"/>
  </r>
  <r>
    <x v="0"/>
    <x v="1"/>
    <x v="7"/>
    <x v="0"/>
    <x v="13"/>
    <x v="21"/>
    <x v="1"/>
    <x v="2"/>
    <x v="3"/>
    <x v="2"/>
    <x v="1"/>
    <x v="3"/>
    <x v="4"/>
    <x v="2"/>
    <x v="1"/>
    <x v="2"/>
    <x v="3"/>
    <x v="1"/>
    <x v="3"/>
    <x v="2"/>
    <x v="4"/>
    <x v="1"/>
    <x v="1"/>
    <x v="0"/>
    <x v="1"/>
    <x v="1"/>
    <x v="5"/>
    <x v="2"/>
    <x v="1"/>
    <x v="0"/>
    <x v="2"/>
    <x v="3"/>
    <x v="1"/>
    <x v="3"/>
    <x v="1"/>
    <x v="1"/>
    <x v="1"/>
    <x v="1"/>
    <x v="2"/>
    <x v="2"/>
    <x v="2"/>
    <x v="1"/>
    <x v="1"/>
    <x v="1"/>
    <x v="1"/>
    <x v="0"/>
    <x v="3"/>
    <x v="0"/>
    <x v="0"/>
    <x v="0"/>
  </r>
  <r>
    <x v="0"/>
    <x v="1"/>
    <x v="7"/>
    <x v="0"/>
    <x v="14"/>
    <x v="21"/>
    <x v="0"/>
    <x v="2"/>
    <x v="3"/>
    <x v="3"/>
    <x v="2"/>
    <x v="2"/>
    <x v="2"/>
    <x v="2"/>
    <x v="2"/>
    <x v="3"/>
    <x v="2"/>
    <x v="2"/>
    <x v="1"/>
    <x v="3"/>
    <x v="1"/>
    <x v="2"/>
    <x v="4"/>
    <x v="0"/>
    <x v="0"/>
    <x v="3"/>
    <x v="4"/>
    <x v="2"/>
    <x v="1"/>
    <x v="1"/>
    <x v="2"/>
    <x v="0"/>
    <x v="3"/>
    <x v="3"/>
    <x v="1"/>
    <x v="2"/>
    <x v="1"/>
    <x v="1"/>
    <x v="3"/>
    <x v="4"/>
    <x v="1"/>
    <x v="1"/>
    <x v="1"/>
    <x v="0"/>
    <x v="1"/>
    <x v="0"/>
    <x v="1"/>
    <x v="0"/>
    <x v="0"/>
    <x v="0"/>
  </r>
  <r>
    <x v="0"/>
    <x v="1"/>
    <x v="7"/>
    <x v="0"/>
    <x v="13"/>
    <x v="21"/>
    <x v="1"/>
    <x v="3"/>
    <x v="3"/>
    <x v="4"/>
    <x v="3"/>
    <x v="2"/>
    <x v="2"/>
    <x v="0"/>
    <x v="0"/>
    <x v="2"/>
    <x v="2"/>
    <x v="3"/>
    <x v="3"/>
    <x v="3"/>
    <x v="2"/>
    <x v="0"/>
    <x v="3"/>
    <x v="3"/>
    <x v="1"/>
    <x v="2"/>
    <x v="0"/>
    <x v="4"/>
    <x v="1"/>
    <x v="1"/>
    <x v="2"/>
    <x v="3"/>
    <x v="0"/>
    <x v="3"/>
    <x v="0"/>
    <x v="2"/>
    <x v="0"/>
    <x v="1"/>
    <x v="1"/>
    <x v="1"/>
    <x v="2"/>
    <x v="3"/>
    <x v="1"/>
    <x v="1"/>
    <x v="0"/>
    <x v="0"/>
    <x v="2"/>
    <x v="0"/>
    <x v="0"/>
    <x v="0"/>
  </r>
  <r>
    <x v="0"/>
    <x v="1"/>
    <x v="7"/>
    <x v="0"/>
    <x v="13"/>
    <x v="21"/>
    <x v="1"/>
    <x v="3"/>
    <x v="2"/>
    <x v="1"/>
    <x v="2"/>
    <x v="1"/>
    <x v="4"/>
    <x v="4"/>
    <x v="2"/>
    <x v="2"/>
    <x v="2"/>
    <x v="2"/>
    <x v="1"/>
    <x v="3"/>
    <x v="3"/>
    <x v="1"/>
    <x v="4"/>
    <x v="0"/>
    <x v="3"/>
    <x v="1"/>
    <x v="1"/>
    <x v="0"/>
    <x v="0"/>
    <x v="2"/>
    <x v="2"/>
    <x v="2"/>
    <x v="1"/>
    <x v="1"/>
    <x v="1"/>
    <x v="1"/>
    <x v="3"/>
    <x v="1"/>
    <x v="3"/>
    <x v="1"/>
    <x v="2"/>
    <x v="1"/>
    <x v="1"/>
    <x v="1"/>
    <x v="1"/>
    <x v="1"/>
    <x v="2"/>
    <x v="0"/>
    <x v="0"/>
    <x v="0"/>
  </r>
  <r>
    <x v="0"/>
    <x v="1"/>
    <x v="7"/>
    <x v="0"/>
    <x v="13"/>
    <x v="21"/>
    <x v="1"/>
    <x v="2"/>
    <x v="3"/>
    <x v="3"/>
    <x v="2"/>
    <x v="1"/>
    <x v="2"/>
    <x v="4"/>
    <x v="3"/>
    <x v="3"/>
    <x v="3"/>
    <x v="3"/>
    <x v="1"/>
    <x v="0"/>
    <x v="1"/>
    <x v="2"/>
    <x v="2"/>
    <x v="0"/>
    <x v="1"/>
    <x v="1"/>
    <x v="4"/>
    <x v="2"/>
    <x v="6"/>
    <x v="2"/>
    <x v="3"/>
    <x v="2"/>
    <x v="1"/>
    <x v="5"/>
    <x v="3"/>
    <x v="4"/>
    <x v="0"/>
    <x v="1"/>
    <x v="3"/>
    <x v="4"/>
    <x v="2"/>
    <x v="1"/>
    <x v="1"/>
    <x v="1"/>
    <x v="1"/>
    <x v="2"/>
    <x v="2"/>
    <x v="0"/>
    <x v="0"/>
    <x v="0"/>
  </r>
  <r>
    <x v="0"/>
    <x v="1"/>
    <x v="7"/>
    <x v="0"/>
    <x v="13"/>
    <x v="21"/>
    <x v="0"/>
    <x v="3"/>
    <x v="2"/>
    <x v="3"/>
    <x v="3"/>
    <x v="5"/>
    <x v="2"/>
    <x v="2"/>
    <x v="3"/>
    <x v="4"/>
    <x v="3"/>
    <x v="2"/>
    <x v="4"/>
    <x v="3"/>
    <x v="0"/>
    <x v="0"/>
    <x v="1"/>
    <x v="0"/>
    <x v="3"/>
    <x v="1"/>
    <x v="4"/>
    <x v="2"/>
    <x v="1"/>
    <x v="1"/>
    <x v="2"/>
    <x v="2"/>
    <x v="4"/>
    <x v="4"/>
    <x v="4"/>
    <x v="2"/>
    <x v="0"/>
    <x v="1"/>
    <x v="1"/>
    <x v="4"/>
    <x v="2"/>
    <x v="1"/>
    <x v="1"/>
    <x v="1"/>
    <x v="0"/>
    <x v="1"/>
    <x v="1"/>
    <x v="0"/>
    <x v="0"/>
    <x v="0"/>
  </r>
  <r>
    <x v="0"/>
    <x v="1"/>
    <x v="7"/>
    <x v="0"/>
    <x v="13"/>
    <x v="21"/>
    <x v="0"/>
    <x v="4"/>
    <x v="3"/>
    <x v="1"/>
    <x v="3"/>
    <x v="3"/>
    <x v="5"/>
    <x v="0"/>
    <x v="1"/>
    <x v="3"/>
    <x v="3"/>
    <x v="4"/>
    <x v="1"/>
    <x v="2"/>
    <x v="0"/>
    <x v="0"/>
    <x v="2"/>
    <x v="0"/>
    <x v="1"/>
    <x v="1"/>
    <x v="1"/>
    <x v="0"/>
    <x v="0"/>
    <x v="2"/>
    <x v="2"/>
    <x v="3"/>
    <x v="3"/>
    <x v="5"/>
    <x v="3"/>
    <x v="2"/>
    <x v="1"/>
    <x v="1"/>
    <x v="1"/>
    <x v="4"/>
    <x v="4"/>
    <x v="2"/>
    <x v="1"/>
    <x v="3"/>
    <x v="0"/>
    <x v="0"/>
    <x v="3"/>
    <x v="0"/>
    <x v="0"/>
    <x v="0"/>
  </r>
  <r>
    <x v="0"/>
    <x v="1"/>
    <x v="7"/>
    <x v="0"/>
    <x v="13"/>
    <x v="21"/>
    <x v="0"/>
    <x v="3"/>
    <x v="0"/>
    <x v="1"/>
    <x v="0"/>
    <x v="0"/>
    <x v="2"/>
    <x v="2"/>
    <x v="0"/>
    <x v="0"/>
    <x v="0"/>
    <x v="2"/>
    <x v="3"/>
    <x v="3"/>
    <x v="0"/>
    <x v="0"/>
    <x v="2"/>
    <x v="4"/>
    <x v="4"/>
    <x v="2"/>
    <x v="1"/>
    <x v="1"/>
    <x v="1"/>
    <x v="1"/>
    <x v="0"/>
    <x v="0"/>
    <x v="0"/>
    <x v="3"/>
    <x v="0"/>
    <x v="3"/>
    <x v="3"/>
    <x v="1"/>
    <x v="3"/>
    <x v="1"/>
    <x v="1"/>
    <x v="1"/>
    <x v="1"/>
    <x v="0"/>
    <x v="0"/>
    <x v="0"/>
    <x v="0"/>
    <x v="0"/>
    <x v="0"/>
    <x v="0"/>
  </r>
  <r>
    <x v="0"/>
    <x v="1"/>
    <x v="7"/>
    <x v="0"/>
    <x v="14"/>
    <x v="21"/>
    <x v="0"/>
    <x v="2"/>
    <x v="2"/>
    <x v="2"/>
    <x v="2"/>
    <x v="1"/>
    <x v="2"/>
    <x v="4"/>
    <x v="3"/>
    <x v="3"/>
    <x v="2"/>
    <x v="3"/>
    <x v="3"/>
    <x v="2"/>
    <x v="0"/>
    <x v="2"/>
    <x v="1"/>
    <x v="0"/>
    <x v="0"/>
    <x v="1"/>
    <x v="1"/>
    <x v="0"/>
    <x v="1"/>
    <x v="1"/>
    <x v="2"/>
    <x v="3"/>
    <x v="3"/>
    <x v="3"/>
    <x v="1"/>
    <x v="2"/>
    <x v="0"/>
    <x v="1"/>
    <x v="3"/>
    <x v="1"/>
    <x v="2"/>
    <x v="2"/>
    <x v="1"/>
    <x v="1"/>
    <x v="0"/>
    <x v="1"/>
    <x v="1"/>
    <x v="0"/>
    <x v="0"/>
    <x v="0"/>
  </r>
  <r>
    <x v="0"/>
    <x v="1"/>
    <x v="7"/>
    <x v="0"/>
    <x v="13"/>
    <x v="21"/>
    <x v="1"/>
    <x v="2"/>
    <x v="2"/>
    <x v="1"/>
    <x v="5"/>
    <x v="2"/>
    <x v="4"/>
    <x v="2"/>
    <x v="2"/>
    <x v="2"/>
    <x v="2"/>
    <x v="1"/>
    <x v="1"/>
    <x v="3"/>
    <x v="1"/>
    <x v="5"/>
    <x v="0"/>
    <x v="4"/>
    <x v="0"/>
    <x v="1"/>
    <x v="0"/>
    <x v="0"/>
    <x v="1"/>
    <x v="1"/>
    <x v="0"/>
    <x v="0"/>
    <x v="3"/>
    <x v="1"/>
    <x v="0"/>
    <x v="4"/>
    <x v="0"/>
    <x v="1"/>
    <x v="3"/>
    <x v="4"/>
    <x v="1"/>
    <x v="2"/>
    <x v="1"/>
    <x v="1"/>
    <x v="1"/>
    <x v="0"/>
    <x v="0"/>
    <x v="0"/>
    <x v="0"/>
    <x v="0"/>
  </r>
  <r>
    <x v="0"/>
    <x v="1"/>
    <x v="7"/>
    <x v="0"/>
    <x v="13"/>
    <x v="21"/>
    <x v="0"/>
    <x v="4"/>
    <x v="3"/>
    <x v="2"/>
    <x v="3"/>
    <x v="1"/>
    <x v="4"/>
    <x v="4"/>
    <x v="2"/>
    <x v="2"/>
    <x v="3"/>
    <x v="1"/>
    <x v="2"/>
    <x v="3"/>
    <x v="2"/>
    <x v="0"/>
    <x v="2"/>
    <x v="0"/>
    <x v="2"/>
    <x v="2"/>
    <x v="1"/>
    <x v="0"/>
    <x v="1"/>
    <x v="1"/>
    <x v="0"/>
    <x v="0"/>
    <x v="0"/>
    <x v="3"/>
    <x v="2"/>
    <x v="2"/>
    <x v="2"/>
    <x v="1"/>
    <x v="1"/>
    <x v="4"/>
    <x v="2"/>
    <x v="1"/>
    <x v="1"/>
    <x v="0"/>
    <x v="1"/>
    <x v="0"/>
    <x v="1"/>
    <x v="0"/>
    <x v="0"/>
    <x v="0"/>
  </r>
  <r>
    <x v="0"/>
    <x v="1"/>
    <x v="8"/>
    <x v="0"/>
    <x v="15"/>
    <x v="22"/>
    <x v="0"/>
    <x v="0"/>
    <x v="0"/>
    <x v="0"/>
    <x v="0"/>
    <x v="0"/>
    <x v="2"/>
    <x v="0"/>
    <x v="0"/>
    <x v="2"/>
    <x v="4"/>
    <x v="2"/>
    <x v="0"/>
    <x v="2"/>
    <x v="3"/>
    <x v="1"/>
    <x v="0"/>
    <x v="1"/>
    <x v="4"/>
    <x v="0"/>
    <x v="1"/>
    <x v="0"/>
    <x v="1"/>
    <x v="2"/>
    <x v="0"/>
    <x v="3"/>
    <x v="0"/>
    <x v="3"/>
    <x v="0"/>
    <x v="0"/>
    <x v="3"/>
    <x v="1"/>
    <x v="3"/>
    <x v="4"/>
    <x v="1"/>
    <x v="1"/>
    <x v="1"/>
    <x v="0"/>
    <x v="0"/>
    <x v="0"/>
    <x v="0"/>
    <x v="0"/>
    <x v="0"/>
    <x v="0"/>
  </r>
  <r>
    <x v="0"/>
    <x v="1"/>
    <x v="8"/>
    <x v="0"/>
    <x v="15"/>
    <x v="22"/>
    <x v="1"/>
    <x v="3"/>
    <x v="3"/>
    <x v="0"/>
    <x v="3"/>
    <x v="2"/>
    <x v="3"/>
    <x v="0"/>
    <x v="0"/>
    <x v="0"/>
    <x v="0"/>
    <x v="3"/>
    <x v="3"/>
    <x v="1"/>
    <x v="1"/>
    <x v="0"/>
    <x v="0"/>
    <x v="0"/>
    <x v="1"/>
    <x v="3"/>
    <x v="0"/>
    <x v="1"/>
    <x v="1"/>
    <x v="1"/>
    <x v="0"/>
    <x v="0"/>
    <x v="1"/>
    <x v="1"/>
    <x v="0"/>
    <x v="2"/>
    <x v="3"/>
    <x v="1"/>
    <x v="1"/>
    <x v="3"/>
    <x v="2"/>
    <x v="2"/>
    <x v="1"/>
    <x v="0"/>
    <x v="0"/>
    <x v="0"/>
    <x v="0"/>
    <x v="0"/>
    <x v="0"/>
    <x v="0"/>
  </r>
  <r>
    <x v="0"/>
    <x v="1"/>
    <x v="8"/>
    <x v="0"/>
    <x v="15"/>
    <x v="22"/>
    <x v="0"/>
    <x v="3"/>
    <x v="2"/>
    <x v="3"/>
    <x v="0"/>
    <x v="0"/>
    <x v="3"/>
    <x v="2"/>
    <x v="0"/>
    <x v="0"/>
    <x v="0"/>
    <x v="0"/>
    <x v="1"/>
    <x v="3"/>
    <x v="1"/>
    <x v="2"/>
    <x v="0"/>
    <x v="4"/>
    <x v="0"/>
    <x v="0"/>
    <x v="0"/>
    <x v="1"/>
    <x v="1"/>
    <x v="1"/>
    <x v="0"/>
    <x v="0"/>
    <x v="0"/>
    <x v="3"/>
    <x v="3"/>
    <x v="3"/>
    <x v="3"/>
    <x v="1"/>
    <x v="1"/>
    <x v="4"/>
    <x v="1"/>
    <x v="1"/>
    <x v="1"/>
    <x v="0"/>
    <x v="1"/>
    <x v="0"/>
    <x v="1"/>
    <x v="0"/>
    <x v="0"/>
    <x v="0"/>
  </r>
  <r>
    <x v="0"/>
    <x v="1"/>
    <x v="8"/>
    <x v="0"/>
    <x v="15"/>
    <x v="22"/>
    <x v="0"/>
    <x v="4"/>
    <x v="3"/>
    <x v="1"/>
    <x v="2"/>
    <x v="0"/>
    <x v="2"/>
    <x v="4"/>
    <x v="2"/>
    <x v="2"/>
    <x v="2"/>
    <x v="3"/>
    <x v="3"/>
    <x v="3"/>
    <x v="1"/>
    <x v="2"/>
    <x v="2"/>
    <x v="0"/>
    <x v="0"/>
    <x v="3"/>
    <x v="2"/>
    <x v="1"/>
    <x v="1"/>
    <x v="1"/>
    <x v="0"/>
    <x v="0"/>
    <x v="3"/>
    <x v="1"/>
    <x v="3"/>
    <x v="1"/>
    <x v="1"/>
    <x v="1"/>
    <x v="2"/>
    <x v="2"/>
    <x v="2"/>
    <x v="1"/>
    <x v="1"/>
    <x v="1"/>
    <x v="1"/>
    <x v="0"/>
    <x v="0"/>
    <x v="0"/>
    <x v="0"/>
    <x v="0"/>
  </r>
  <r>
    <x v="0"/>
    <x v="1"/>
    <x v="8"/>
    <x v="0"/>
    <x v="15"/>
    <x v="22"/>
    <x v="0"/>
    <x v="0"/>
    <x v="2"/>
    <x v="3"/>
    <x v="2"/>
    <x v="0"/>
    <x v="3"/>
    <x v="0"/>
    <x v="0"/>
    <x v="0"/>
    <x v="0"/>
    <x v="0"/>
    <x v="1"/>
    <x v="3"/>
    <x v="0"/>
    <x v="0"/>
    <x v="2"/>
    <x v="4"/>
    <x v="0"/>
    <x v="3"/>
    <x v="1"/>
    <x v="1"/>
    <x v="1"/>
    <x v="1"/>
    <x v="0"/>
    <x v="0"/>
    <x v="0"/>
    <x v="3"/>
    <x v="2"/>
    <x v="2"/>
    <x v="3"/>
    <x v="1"/>
    <x v="2"/>
    <x v="2"/>
    <x v="1"/>
    <x v="1"/>
    <x v="1"/>
    <x v="0"/>
    <x v="1"/>
    <x v="0"/>
    <x v="0"/>
    <x v="0"/>
    <x v="0"/>
    <x v="0"/>
  </r>
  <r>
    <x v="0"/>
    <x v="1"/>
    <x v="8"/>
    <x v="0"/>
    <x v="15"/>
    <x v="22"/>
    <x v="2"/>
    <x v="3"/>
    <x v="2"/>
    <x v="3"/>
    <x v="2"/>
    <x v="2"/>
    <x v="3"/>
    <x v="4"/>
    <x v="2"/>
    <x v="2"/>
    <x v="2"/>
    <x v="2"/>
    <x v="1"/>
    <x v="3"/>
    <x v="1"/>
    <x v="6"/>
    <x v="2"/>
    <x v="0"/>
    <x v="1"/>
    <x v="3"/>
    <x v="0"/>
    <x v="4"/>
    <x v="0"/>
    <x v="2"/>
    <x v="2"/>
    <x v="3"/>
    <x v="3"/>
    <x v="3"/>
    <x v="1"/>
    <x v="3"/>
    <x v="3"/>
    <x v="1"/>
    <x v="1"/>
    <x v="4"/>
    <x v="2"/>
    <x v="2"/>
    <x v="1"/>
    <x v="1"/>
    <x v="0"/>
    <x v="1"/>
    <x v="1"/>
    <x v="0"/>
    <x v="0"/>
    <x v="0"/>
  </r>
  <r>
    <x v="0"/>
    <x v="1"/>
    <x v="8"/>
    <x v="0"/>
    <x v="15"/>
    <x v="22"/>
    <x v="1"/>
    <x v="2"/>
    <x v="3"/>
    <x v="0"/>
    <x v="2"/>
    <x v="3"/>
    <x v="4"/>
    <x v="0"/>
    <x v="2"/>
    <x v="3"/>
    <x v="3"/>
    <x v="4"/>
    <x v="4"/>
    <x v="3"/>
    <x v="3"/>
    <x v="3"/>
    <x v="1"/>
    <x v="2"/>
    <x v="3"/>
    <x v="1"/>
    <x v="5"/>
    <x v="5"/>
    <x v="4"/>
    <x v="1"/>
    <x v="1"/>
    <x v="1"/>
    <x v="0"/>
    <x v="5"/>
    <x v="0"/>
    <x v="2"/>
    <x v="0"/>
    <x v="1"/>
    <x v="2"/>
    <x v="3"/>
    <x v="4"/>
    <x v="1"/>
    <x v="1"/>
    <x v="2"/>
    <x v="1"/>
    <x v="2"/>
    <x v="2"/>
    <x v="0"/>
    <x v="0"/>
    <x v="0"/>
  </r>
  <r>
    <x v="0"/>
    <x v="1"/>
    <x v="8"/>
    <x v="0"/>
    <x v="15"/>
    <x v="22"/>
    <x v="3"/>
    <x v="2"/>
    <x v="2"/>
    <x v="0"/>
    <x v="3"/>
    <x v="1"/>
    <x v="3"/>
    <x v="0"/>
    <x v="0"/>
    <x v="2"/>
    <x v="2"/>
    <x v="3"/>
    <x v="1"/>
    <x v="0"/>
    <x v="0"/>
    <x v="2"/>
    <x v="1"/>
    <x v="3"/>
    <x v="1"/>
    <x v="3"/>
    <x v="1"/>
    <x v="4"/>
    <x v="1"/>
    <x v="1"/>
    <x v="2"/>
    <x v="0"/>
    <x v="3"/>
    <x v="1"/>
    <x v="4"/>
    <x v="3"/>
    <x v="1"/>
    <x v="1"/>
    <x v="2"/>
    <x v="2"/>
    <x v="2"/>
    <x v="1"/>
    <x v="1"/>
    <x v="1"/>
    <x v="1"/>
    <x v="0"/>
    <x v="1"/>
    <x v="0"/>
    <x v="0"/>
    <x v="0"/>
  </r>
  <r>
    <x v="0"/>
    <x v="1"/>
    <x v="8"/>
    <x v="0"/>
    <x v="15"/>
    <x v="22"/>
    <x v="0"/>
    <x v="3"/>
    <x v="2"/>
    <x v="3"/>
    <x v="2"/>
    <x v="1"/>
    <x v="3"/>
    <x v="4"/>
    <x v="0"/>
    <x v="0"/>
    <x v="2"/>
    <x v="2"/>
    <x v="3"/>
    <x v="3"/>
    <x v="4"/>
    <x v="0"/>
    <x v="2"/>
    <x v="4"/>
    <x v="0"/>
    <x v="3"/>
    <x v="1"/>
    <x v="0"/>
    <x v="1"/>
    <x v="1"/>
    <x v="0"/>
    <x v="0"/>
    <x v="0"/>
    <x v="3"/>
    <x v="1"/>
    <x v="0"/>
    <x v="0"/>
    <x v="1"/>
    <x v="2"/>
    <x v="2"/>
    <x v="2"/>
    <x v="1"/>
    <x v="1"/>
    <x v="0"/>
    <x v="1"/>
    <x v="0"/>
    <x v="1"/>
    <x v="0"/>
    <x v="0"/>
    <x v="0"/>
  </r>
  <r>
    <x v="0"/>
    <x v="1"/>
    <x v="6"/>
    <x v="0"/>
    <x v="12"/>
    <x v="23"/>
    <x v="0"/>
    <x v="3"/>
    <x v="3"/>
    <x v="2"/>
    <x v="2"/>
    <x v="1"/>
    <x v="3"/>
    <x v="4"/>
    <x v="2"/>
    <x v="2"/>
    <x v="2"/>
    <x v="3"/>
    <x v="1"/>
    <x v="3"/>
    <x v="1"/>
    <x v="1"/>
    <x v="2"/>
    <x v="0"/>
    <x v="0"/>
    <x v="3"/>
    <x v="1"/>
    <x v="4"/>
    <x v="1"/>
    <x v="1"/>
    <x v="0"/>
    <x v="0"/>
    <x v="3"/>
    <x v="3"/>
    <x v="1"/>
    <x v="3"/>
    <x v="0"/>
    <x v="1"/>
    <x v="1"/>
    <x v="1"/>
    <x v="2"/>
    <x v="2"/>
    <x v="1"/>
    <x v="1"/>
    <x v="0"/>
    <x v="0"/>
    <x v="0"/>
    <x v="0"/>
    <x v="0"/>
    <x v="0"/>
  </r>
  <r>
    <x v="0"/>
    <x v="1"/>
    <x v="6"/>
    <x v="0"/>
    <x v="12"/>
    <x v="23"/>
    <x v="0"/>
    <x v="2"/>
    <x v="3"/>
    <x v="2"/>
    <x v="5"/>
    <x v="2"/>
    <x v="0"/>
    <x v="0"/>
    <x v="0"/>
    <x v="0"/>
    <x v="2"/>
    <x v="2"/>
    <x v="3"/>
    <x v="3"/>
    <x v="4"/>
    <x v="1"/>
    <x v="3"/>
    <x v="3"/>
    <x v="2"/>
    <x v="2"/>
    <x v="3"/>
    <x v="3"/>
    <x v="2"/>
    <x v="3"/>
    <x v="3"/>
    <x v="4"/>
    <x v="2"/>
    <x v="2"/>
    <x v="2"/>
    <x v="2"/>
    <x v="2"/>
    <x v="1"/>
    <x v="5"/>
    <x v="5"/>
    <x v="3"/>
    <x v="3"/>
    <x v="1"/>
    <x v="1"/>
    <x v="0"/>
    <x v="1"/>
    <x v="2"/>
    <x v="0"/>
    <x v="0"/>
    <x v="0"/>
  </r>
  <r>
    <x v="0"/>
    <x v="1"/>
    <x v="6"/>
    <x v="0"/>
    <x v="12"/>
    <x v="24"/>
    <x v="0"/>
    <x v="0"/>
    <x v="0"/>
    <x v="0"/>
    <x v="2"/>
    <x v="2"/>
    <x v="3"/>
    <x v="2"/>
    <x v="2"/>
    <x v="0"/>
    <x v="2"/>
    <x v="3"/>
    <x v="1"/>
    <x v="0"/>
    <x v="1"/>
    <x v="2"/>
    <x v="0"/>
    <x v="4"/>
    <x v="4"/>
    <x v="3"/>
    <x v="0"/>
    <x v="4"/>
    <x v="1"/>
    <x v="1"/>
    <x v="1"/>
    <x v="3"/>
    <x v="3"/>
    <x v="3"/>
    <x v="1"/>
    <x v="3"/>
    <x v="0"/>
    <x v="1"/>
    <x v="2"/>
    <x v="2"/>
    <x v="4"/>
    <x v="4"/>
    <x v="1"/>
    <x v="1"/>
    <x v="1"/>
    <x v="1"/>
    <x v="0"/>
    <x v="0"/>
    <x v="0"/>
    <x v="0"/>
  </r>
  <r>
    <x v="0"/>
    <x v="1"/>
    <x v="8"/>
    <x v="0"/>
    <x v="16"/>
    <x v="23"/>
    <x v="0"/>
    <x v="2"/>
    <x v="2"/>
    <x v="3"/>
    <x v="0"/>
    <x v="2"/>
    <x v="2"/>
    <x v="2"/>
    <x v="2"/>
    <x v="2"/>
    <x v="2"/>
    <x v="3"/>
    <x v="3"/>
    <x v="3"/>
    <x v="0"/>
    <x v="0"/>
    <x v="2"/>
    <x v="0"/>
    <x v="0"/>
    <x v="1"/>
    <x v="0"/>
    <x v="0"/>
    <x v="1"/>
    <x v="1"/>
    <x v="2"/>
    <x v="2"/>
    <x v="3"/>
    <x v="1"/>
    <x v="1"/>
    <x v="2"/>
    <x v="0"/>
    <x v="1"/>
    <x v="4"/>
    <x v="3"/>
    <x v="2"/>
    <x v="2"/>
    <x v="1"/>
    <x v="1"/>
    <x v="1"/>
    <x v="1"/>
    <x v="1"/>
    <x v="0"/>
    <x v="0"/>
    <x v="0"/>
  </r>
  <r>
    <x v="0"/>
    <x v="1"/>
    <x v="7"/>
    <x v="0"/>
    <x v="10"/>
    <x v="15"/>
    <x v="1"/>
    <x v="3"/>
    <x v="2"/>
    <x v="0"/>
    <x v="0"/>
    <x v="0"/>
    <x v="3"/>
    <x v="0"/>
    <x v="0"/>
    <x v="0"/>
    <x v="0"/>
    <x v="2"/>
    <x v="1"/>
    <x v="0"/>
    <x v="0"/>
    <x v="0"/>
    <x v="2"/>
    <x v="0"/>
    <x v="0"/>
    <x v="0"/>
    <x v="0"/>
    <x v="0"/>
    <x v="1"/>
    <x v="1"/>
    <x v="0"/>
    <x v="0"/>
    <x v="3"/>
    <x v="3"/>
    <x v="0"/>
    <x v="0"/>
    <x v="3"/>
    <x v="1"/>
    <x v="3"/>
    <x v="4"/>
    <x v="2"/>
    <x v="1"/>
    <x v="1"/>
    <x v="1"/>
    <x v="1"/>
    <x v="0"/>
    <x v="2"/>
    <x v="0"/>
    <x v="0"/>
    <x v="0"/>
  </r>
  <r>
    <x v="0"/>
    <x v="1"/>
    <x v="7"/>
    <x v="0"/>
    <x v="10"/>
    <x v="15"/>
    <x v="1"/>
    <x v="2"/>
    <x v="2"/>
    <x v="2"/>
    <x v="2"/>
    <x v="0"/>
    <x v="2"/>
    <x v="4"/>
    <x v="2"/>
    <x v="2"/>
    <x v="2"/>
    <x v="3"/>
    <x v="1"/>
    <x v="3"/>
    <x v="0"/>
    <x v="0"/>
    <x v="2"/>
    <x v="3"/>
    <x v="0"/>
    <x v="3"/>
    <x v="2"/>
    <x v="4"/>
    <x v="1"/>
    <x v="1"/>
    <x v="2"/>
    <x v="0"/>
    <x v="1"/>
    <x v="5"/>
    <x v="0"/>
    <x v="3"/>
    <x v="0"/>
    <x v="1"/>
    <x v="3"/>
    <x v="4"/>
    <x v="1"/>
    <x v="1"/>
    <x v="1"/>
    <x v="1"/>
    <x v="0"/>
    <x v="1"/>
    <x v="0"/>
    <x v="0"/>
    <x v="0"/>
    <x v="0"/>
  </r>
  <r>
    <x v="0"/>
    <x v="1"/>
    <x v="7"/>
    <x v="0"/>
    <x v="10"/>
    <x v="15"/>
    <x v="1"/>
    <x v="2"/>
    <x v="2"/>
    <x v="1"/>
    <x v="2"/>
    <x v="0"/>
    <x v="2"/>
    <x v="4"/>
    <x v="2"/>
    <x v="2"/>
    <x v="2"/>
    <x v="3"/>
    <x v="1"/>
    <x v="2"/>
    <x v="1"/>
    <x v="1"/>
    <x v="2"/>
    <x v="1"/>
    <x v="0"/>
    <x v="1"/>
    <x v="1"/>
    <x v="0"/>
    <x v="1"/>
    <x v="3"/>
    <x v="0"/>
    <x v="3"/>
    <x v="3"/>
    <x v="0"/>
    <x v="1"/>
    <x v="1"/>
    <x v="4"/>
    <x v="1"/>
    <x v="1"/>
    <x v="2"/>
    <x v="2"/>
    <x v="5"/>
    <x v="1"/>
    <x v="1"/>
    <x v="1"/>
    <x v="1"/>
    <x v="0"/>
    <x v="0"/>
    <x v="0"/>
    <x v="0"/>
  </r>
  <r>
    <x v="0"/>
    <x v="1"/>
    <x v="8"/>
    <x v="0"/>
    <x v="15"/>
    <x v="25"/>
    <x v="1"/>
    <x v="3"/>
    <x v="2"/>
    <x v="0"/>
    <x v="2"/>
    <x v="2"/>
    <x v="2"/>
    <x v="4"/>
    <x v="2"/>
    <x v="3"/>
    <x v="2"/>
    <x v="3"/>
    <x v="1"/>
    <x v="3"/>
    <x v="1"/>
    <x v="3"/>
    <x v="2"/>
    <x v="1"/>
    <x v="2"/>
    <x v="2"/>
    <x v="1"/>
    <x v="0"/>
    <x v="4"/>
    <x v="1"/>
    <x v="2"/>
    <x v="0"/>
    <x v="0"/>
    <x v="3"/>
    <x v="0"/>
    <x v="3"/>
    <x v="3"/>
    <x v="1"/>
    <x v="2"/>
    <x v="3"/>
    <x v="2"/>
    <x v="2"/>
    <x v="1"/>
    <x v="1"/>
    <x v="1"/>
    <x v="1"/>
    <x v="0"/>
    <x v="0"/>
    <x v="0"/>
    <x v="0"/>
  </r>
  <r>
    <x v="0"/>
    <x v="1"/>
    <x v="8"/>
    <x v="0"/>
    <x v="15"/>
    <x v="25"/>
    <x v="0"/>
    <x v="0"/>
    <x v="0"/>
    <x v="0"/>
    <x v="2"/>
    <x v="0"/>
    <x v="0"/>
    <x v="0"/>
    <x v="0"/>
    <x v="0"/>
    <x v="0"/>
    <x v="2"/>
    <x v="1"/>
    <x v="0"/>
    <x v="0"/>
    <x v="0"/>
    <x v="2"/>
    <x v="0"/>
    <x v="0"/>
    <x v="3"/>
    <x v="0"/>
    <x v="2"/>
    <x v="1"/>
    <x v="1"/>
    <x v="0"/>
    <x v="0"/>
    <x v="4"/>
    <x v="4"/>
    <x v="4"/>
    <x v="0"/>
    <x v="0"/>
    <x v="1"/>
    <x v="1"/>
    <x v="2"/>
    <x v="4"/>
    <x v="2"/>
    <x v="1"/>
    <x v="0"/>
    <x v="1"/>
    <x v="1"/>
    <x v="2"/>
    <x v="0"/>
    <x v="0"/>
    <x v="0"/>
  </r>
  <r>
    <x v="0"/>
    <x v="1"/>
    <x v="8"/>
    <x v="0"/>
    <x v="15"/>
    <x v="25"/>
    <x v="0"/>
    <x v="3"/>
    <x v="2"/>
    <x v="0"/>
    <x v="2"/>
    <x v="0"/>
    <x v="2"/>
    <x v="4"/>
    <x v="3"/>
    <x v="3"/>
    <x v="2"/>
    <x v="3"/>
    <x v="1"/>
    <x v="2"/>
    <x v="1"/>
    <x v="0"/>
    <x v="0"/>
    <x v="4"/>
    <x v="0"/>
    <x v="3"/>
    <x v="0"/>
    <x v="0"/>
    <x v="1"/>
    <x v="1"/>
    <x v="0"/>
    <x v="0"/>
    <x v="3"/>
    <x v="1"/>
    <x v="1"/>
    <x v="3"/>
    <x v="3"/>
    <x v="1"/>
    <x v="1"/>
    <x v="1"/>
    <x v="2"/>
    <x v="1"/>
    <x v="1"/>
    <x v="0"/>
    <x v="1"/>
    <x v="0"/>
    <x v="1"/>
    <x v="0"/>
    <x v="0"/>
    <x v="0"/>
  </r>
  <r>
    <x v="0"/>
    <x v="1"/>
    <x v="8"/>
    <x v="0"/>
    <x v="15"/>
    <x v="25"/>
    <x v="0"/>
    <x v="2"/>
    <x v="2"/>
    <x v="1"/>
    <x v="3"/>
    <x v="1"/>
    <x v="5"/>
    <x v="1"/>
    <x v="3"/>
    <x v="4"/>
    <x v="3"/>
    <x v="1"/>
    <x v="3"/>
    <x v="2"/>
    <x v="3"/>
    <x v="3"/>
    <x v="2"/>
    <x v="0"/>
    <x v="1"/>
    <x v="1"/>
    <x v="1"/>
    <x v="1"/>
    <x v="1"/>
    <x v="1"/>
    <x v="2"/>
    <x v="0"/>
    <x v="2"/>
    <x v="4"/>
    <x v="2"/>
    <x v="2"/>
    <x v="1"/>
    <x v="1"/>
    <x v="4"/>
    <x v="3"/>
    <x v="4"/>
    <x v="2"/>
    <x v="1"/>
    <x v="0"/>
    <x v="0"/>
    <x v="1"/>
    <x v="1"/>
    <x v="0"/>
    <x v="0"/>
    <x v="0"/>
  </r>
  <r>
    <x v="0"/>
    <x v="1"/>
    <x v="8"/>
    <x v="0"/>
    <x v="15"/>
    <x v="25"/>
    <x v="0"/>
    <x v="3"/>
    <x v="0"/>
    <x v="2"/>
    <x v="0"/>
    <x v="2"/>
    <x v="3"/>
    <x v="0"/>
    <x v="0"/>
    <x v="0"/>
    <x v="0"/>
    <x v="2"/>
    <x v="3"/>
    <x v="3"/>
    <x v="1"/>
    <x v="0"/>
    <x v="2"/>
    <x v="0"/>
    <x v="0"/>
    <x v="3"/>
    <x v="1"/>
    <x v="0"/>
    <x v="1"/>
    <x v="1"/>
    <x v="0"/>
    <x v="0"/>
    <x v="0"/>
    <x v="3"/>
    <x v="0"/>
    <x v="1"/>
    <x v="3"/>
    <x v="1"/>
    <x v="5"/>
    <x v="2"/>
    <x v="4"/>
    <x v="2"/>
    <x v="1"/>
    <x v="1"/>
    <x v="1"/>
    <x v="0"/>
    <x v="1"/>
    <x v="0"/>
    <x v="0"/>
    <x v="0"/>
  </r>
  <r>
    <x v="0"/>
    <x v="1"/>
    <x v="8"/>
    <x v="0"/>
    <x v="15"/>
    <x v="25"/>
    <x v="0"/>
    <x v="3"/>
    <x v="2"/>
    <x v="2"/>
    <x v="3"/>
    <x v="2"/>
    <x v="2"/>
    <x v="4"/>
    <x v="2"/>
    <x v="3"/>
    <x v="2"/>
    <x v="3"/>
    <x v="3"/>
    <x v="1"/>
    <x v="0"/>
    <x v="0"/>
    <x v="0"/>
    <x v="0"/>
    <x v="1"/>
    <x v="3"/>
    <x v="1"/>
    <x v="0"/>
    <x v="1"/>
    <x v="1"/>
    <x v="0"/>
    <x v="3"/>
    <x v="0"/>
    <x v="1"/>
    <x v="0"/>
    <x v="3"/>
    <x v="3"/>
    <x v="1"/>
    <x v="2"/>
    <x v="2"/>
    <x v="1"/>
    <x v="1"/>
    <x v="1"/>
    <x v="1"/>
    <x v="1"/>
    <x v="1"/>
    <x v="1"/>
    <x v="0"/>
    <x v="0"/>
    <x v="0"/>
  </r>
  <r>
    <x v="0"/>
    <x v="1"/>
    <x v="8"/>
    <x v="0"/>
    <x v="15"/>
    <x v="25"/>
    <x v="0"/>
    <x v="0"/>
    <x v="2"/>
    <x v="0"/>
    <x v="2"/>
    <x v="2"/>
    <x v="0"/>
    <x v="4"/>
    <x v="2"/>
    <x v="2"/>
    <x v="0"/>
    <x v="2"/>
    <x v="0"/>
    <x v="0"/>
    <x v="0"/>
    <x v="0"/>
    <x v="0"/>
    <x v="0"/>
    <x v="4"/>
    <x v="3"/>
    <x v="0"/>
    <x v="4"/>
    <x v="1"/>
    <x v="1"/>
    <x v="0"/>
    <x v="0"/>
    <x v="0"/>
    <x v="0"/>
    <x v="0"/>
    <x v="0"/>
    <x v="3"/>
    <x v="1"/>
    <x v="1"/>
    <x v="3"/>
    <x v="1"/>
    <x v="1"/>
    <x v="1"/>
    <x v="1"/>
    <x v="1"/>
    <x v="1"/>
    <x v="2"/>
    <x v="0"/>
    <x v="0"/>
    <x v="0"/>
  </r>
  <r>
    <x v="0"/>
    <x v="1"/>
    <x v="8"/>
    <x v="0"/>
    <x v="15"/>
    <x v="25"/>
    <x v="0"/>
    <x v="0"/>
    <x v="0"/>
    <x v="2"/>
    <x v="2"/>
    <x v="2"/>
    <x v="2"/>
    <x v="4"/>
    <x v="2"/>
    <x v="2"/>
    <x v="2"/>
    <x v="3"/>
    <x v="0"/>
    <x v="3"/>
    <x v="0"/>
    <x v="0"/>
    <x v="0"/>
    <x v="4"/>
    <x v="0"/>
    <x v="2"/>
    <x v="1"/>
    <x v="0"/>
    <x v="1"/>
    <x v="1"/>
    <x v="0"/>
    <x v="0"/>
    <x v="0"/>
    <x v="3"/>
    <x v="0"/>
    <x v="3"/>
    <x v="0"/>
    <x v="1"/>
    <x v="5"/>
    <x v="1"/>
    <x v="2"/>
    <x v="2"/>
    <x v="1"/>
    <x v="0"/>
    <x v="1"/>
    <x v="0"/>
    <x v="1"/>
    <x v="0"/>
    <x v="0"/>
    <x v="0"/>
  </r>
  <r>
    <x v="0"/>
    <x v="1"/>
    <x v="8"/>
    <x v="0"/>
    <x v="15"/>
    <x v="25"/>
    <x v="2"/>
    <x v="0"/>
    <x v="0"/>
    <x v="0"/>
    <x v="0"/>
    <x v="0"/>
    <x v="0"/>
    <x v="0"/>
    <x v="0"/>
    <x v="0"/>
    <x v="0"/>
    <x v="0"/>
    <x v="0"/>
    <x v="0"/>
    <x v="0"/>
    <x v="0"/>
    <x v="2"/>
    <x v="4"/>
    <x v="4"/>
    <x v="0"/>
    <x v="0"/>
    <x v="1"/>
    <x v="1"/>
    <x v="1"/>
    <x v="0"/>
    <x v="0"/>
    <x v="0"/>
    <x v="0"/>
    <x v="0"/>
    <x v="0"/>
    <x v="3"/>
    <x v="1"/>
    <x v="2"/>
    <x v="3"/>
    <x v="2"/>
    <x v="1"/>
    <x v="1"/>
    <x v="0"/>
    <x v="1"/>
    <x v="2"/>
    <x v="0"/>
    <x v="0"/>
    <x v="0"/>
    <x v="0"/>
  </r>
  <r>
    <x v="0"/>
    <x v="1"/>
    <x v="8"/>
    <x v="0"/>
    <x v="17"/>
    <x v="23"/>
    <x v="0"/>
    <x v="4"/>
    <x v="3"/>
    <x v="1"/>
    <x v="3"/>
    <x v="3"/>
    <x v="4"/>
    <x v="3"/>
    <x v="1"/>
    <x v="1"/>
    <x v="4"/>
    <x v="4"/>
    <x v="0"/>
    <x v="3"/>
    <x v="3"/>
    <x v="0"/>
    <x v="1"/>
    <x v="0"/>
    <x v="3"/>
    <x v="4"/>
    <x v="5"/>
    <x v="5"/>
    <x v="1"/>
    <x v="1"/>
    <x v="4"/>
    <x v="1"/>
    <x v="4"/>
    <x v="4"/>
    <x v="4"/>
    <x v="2"/>
    <x v="4"/>
    <x v="0"/>
    <x v="0"/>
    <x v="0"/>
    <x v="0"/>
    <x v="0"/>
    <x v="5"/>
    <x v="2"/>
    <x v="1"/>
    <x v="2"/>
    <x v="4"/>
    <x v="0"/>
    <x v="0"/>
    <x v="0"/>
  </r>
  <r>
    <x v="0"/>
    <x v="1"/>
    <x v="8"/>
    <x v="0"/>
    <x v="15"/>
    <x v="25"/>
    <x v="0"/>
    <x v="3"/>
    <x v="2"/>
    <x v="4"/>
    <x v="5"/>
    <x v="2"/>
    <x v="2"/>
    <x v="4"/>
    <x v="2"/>
    <x v="3"/>
    <x v="3"/>
    <x v="2"/>
    <x v="2"/>
    <x v="3"/>
    <x v="2"/>
    <x v="2"/>
    <x v="2"/>
    <x v="0"/>
    <x v="1"/>
    <x v="2"/>
    <x v="0"/>
    <x v="4"/>
    <x v="1"/>
    <x v="1"/>
    <x v="0"/>
    <x v="3"/>
    <x v="2"/>
    <x v="2"/>
    <x v="2"/>
    <x v="2"/>
    <x v="3"/>
    <x v="1"/>
    <x v="2"/>
    <x v="5"/>
    <x v="2"/>
    <x v="2"/>
    <x v="1"/>
    <x v="1"/>
    <x v="1"/>
    <x v="0"/>
    <x v="2"/>
    <x v="0"/>
    <x v="0"/>
    <x v="0"/>
  </r>
  <r>
    <x v="0"/>
    <x v="1"/>
    <x v="8"/>
    <x v="0"/>
    <x v="15"/>
    <x v="25"/>
    <x v="0"/>
    <x v="3"/>
    <x v="0"/>
    <x v="0"/>
    <x v="2"/>
    <x v="2"/>
    <x v="3"/>
    <x v="4"/>
    <x v="2"/>
    <x v="2"/>
    <x v="2"/>
    <x v="2"/>
    <x v="1"/>
    <x v="3"/>
    <x v="1"/>
    <x v="2"/>
    <x v="2"/>
    <x v="0"/>
    <x v="0"/>
    <x v="3"/>
    <x v="0"/>
    <x v="4"/>
    <x v="1"/>
    <x v="1"/>
    <x v="2"/>
    <x v="3"/>
    <x v="3"/>
    <x v="5"/>
    <x v="1"/>
    <x v="3"/>
    <x v="0"/>
    <x v="1"/>
    <x v="3"/>
    <x v="4"/>
    <x v="1"/>
    <x v="1"/>
    <x v="1"/>
    <x v="1"/>
    <x v="1"/>
    <x v="1"/>
    <x v="1"/>
    <x v="0"/>
    <x v="0"/>
    <x v="0"/>
  </r>
  <r>
    <x v="0"/>
    <x v="1"/>
    <x v="8"/>
    <x v="0"/>
    <x v="15"/>
    <x v="25"/>
    <x v="0"/>
    <x v="3"/>
    <x v="3"/>
    <x v="2"/>
    <x v="2"/>
    <x v="2"/>
    <x v="3"/>
    <x v="2"/>
    <x v="2"/>
    <x v="2"/>
    <x v="2"/>
    <x v="3"/>
    <x v="1"/>
    <x v="3"/>
    <x v="1"/>
    <x v="1"/>
    <x v="2"/>
    <x v="0"/>
    <x v="1"/>
    <x v="3"/>
    <x v="0"/>
    <x v="0"/>
    <x v="1"/>
    <x v="1"/>
    <x v="0"/>
    <x v="0"/>
    <x v="0"/>
    <x v="0"/>
    <x v="1"/>
    <x v="0"/>
    <x v="3"/>
    <x v="1"/>
    <x v="2"/>
    <x v="3"/>
    <x v="1"/>
    <x v="2"/>
    <x v="1"/>
    <x v="0"/>
    <x v="0"/>
    <x v="0"/>
    <x v="0"/>
    <x v="0"/>
    <x v="0"/>
    <x v="0"/>
  </r>
  <r>
    <x v="0"/>
    <x v="1"/>
    <x v="8"/>
    <x v="0"/>
    <x v="15"/>
    <x v="25"/>
    <x v="0"/>
    <x v="0"/>
    <x v="0"/>
    <x v="2"/>
    <x v="0"/>
    <x v="0"/>
    <x v="0"/>
    <x v="0"/>
    <x v="3"/>
    <x v="0"/>
    <x v="0"/>
    <x v="2"/>
    <x v="1"/>
    <x v="0"/>
    <x v="0"/>
    <x v="0"/>
    <x v="0"/>
    <x v="4"/>
    <x v="4"/>
    <x v="0"/>
    <x v="0"/>
    <x v="0"/>
    <x v="1"/>
    <x v="1"/>
    <x v="0"/>
    <x v="0"/>
    <x v="0"/>
    <x v="0"/>
    <x v="2"/>
    <x v="2"/>
    <x v="3"/>
    <x v="1"/>
    <x v="2"/>
    <x v="1"/>
    <x v="1"/>
    <x v="1"/>
    <x v="1"/>
    <x v="0"/>
    <x v="1"/>
    <x v="0"/>
    <x v="0"/>
    <x v="0"/>
    <x v="0"/>
    <x v="0"/>
  </r>
  <r>
    <x v="0"/>
    <x v="1"/>
    <x v="8"/>
    <x v="0"/>
    <x v="15"/>
    <x v="25"/>
    <x v="0"/>
    <x v="0"/>
    <x v="0"/>
    <x v="0"/>
    <x v="2"/>
    <x v="0"/>
    <x v="3"/>
    <x v="4"/>
    <x v="0"/>
    <x v="2"/>
    <x v="0"/>
    <x v="3"/>
    <x v="0"/>
    <x v="3"/>
    <x v="1"/>
    <x v="0"/>
    <x v="2"/>
    <x v="0"/>
    <x v="4"/>
    <x v="3"/>
    <x v="1"/>
    <x v="4"/>
    <x v="1"/>
    <x v="1"/>
    <x v="0"/>
    <x v="0"/>
    <x v="0"/>
    <x v="1"/>
    <x v="0"/>
    <x v="0"/>
    <x v="1"/>
    <x v="1"/>
    <x v="1"/>
    <x v="1"/>
    <x v="1"/>
    <x v="1"/>
    <x v="1"/>
    <x v="3"/>
    <x v="1"/>
    <x v="1"/>
    <x v="0"/>
    <x v="0"/>
    <x v="0"/>
    <x v="0"/>
  </r>
  <r>
    <x v="0"/>
    <x v="1"/>
    <x v="8"/>
    <x v="0"/>
    <x v="15"/>
    <x v="25"/>
    <x v="0"/>
    <x v="0"/>
    <x v="0"/>
    <x v="4"/>
    <x v="0"/>
    <x v="0"/>
    <x v="3"/>
    <x v="4"/>
    <x v="0"/>
    <x v="2"/>
    <x v="0"/>
    <x v="0"/>
    <x v="3"/>
    <x v="0"/>
    <x v="0"/>
    <x v="0"/>
    <x v="2"/>
    <x v="0"/>
    <x v="0"/>
    <x v="3"/>
    <x v="0"/>
    <x v="0"/>
    <x v="1"/>
    <x v="1"/>
    <x v="0"/>
    <x v="3"/>
    <x v="0"/>
    <x v="3"/>
    <x v="1"/>
    <x v="3"/>
    <x v="3"/>
    <x v="1"/>
    <x v="3"/>
    <x v="4"/>
    <x v="1"/>
    <x v="1"/>
    <x v="1"/>
    <x v="1"/>
    <x v="0"/>
    <x v="0"/>
    <x v="3"/>
    <x v="0"/>
    <x v="0"/>
    <x v="0"/>
  </r>
  <r>
    <x v="0"/>
    <x v="1"/>
    <x v="8"/>
    <x v="0"/>
    <x v="15"/>
    <x v="25"/>
    <x v="0"/>
    <x v="2"/>
    <x v="2"/>
    <x v="2"/>
    <x v="2"/>
    <x v="2"/>
    <x v="3"/>
    <x v="2"/>
    <x v="2"/>
    <x v="2"/>
    <x v="2"/>
    <x v="3"/>
    <x v="1"/>
    <x v="3"/>
    <x v="1"/>
    <x v="0"/>
    <x v="0"/>
    <x v="4"/>
    <x v="0"/>
    <x v="3"/>
    <x v="0"/>
    <x v="0"/>
    <x v="1"/>
    <x v="1"/>
    <x v="2"/>
    <x v="2"/>
    <x v="3"/>
    <x v="3"/>
    <x v="1"/>
    <x v="3"/>
    <x v="0"/>
    <x v="1"/>
    <x v="1"/>
    <x v="1"/>
    <x v="2"/>
    <x v="2"/>
    <x v="1"/>
    <x v="1"/>
    <x v="0"/>
    <x v="0"/>
    <x v="1"/>
    <x v="0"/>
    <x v="0"/>
    <x v="0"/>
  </r>
  <r>
    <x v="0"/>
    <x v="1"/>
    <x v="7"/>
    <x v="0"/>
    <x v="13"/>
    <x v="26"/>
    <x v="1"/>
    <x v="2"/>
    <x v="3"/>
    <x v="2"/>
    <x v="3"/>
    <x v="3"/>
    <x v="4"/>
    <x v="4"/>
    <x v="3"/>
    <x v="4"/>
    <x v="3"/>
    <x v="1"/>
    <x v="4"/>
    <x v="1"/>
    <x v="1"/>
    <x v="1"/>
    <x v="1"/>
    <x v="0"/>
    <x v="3"/>
    <x v="4"/>
    <x v="4"/>
    <x v="2"/>
    <x v="1"/>
    <x v="2"/>
    <x v="1"/>
    <x v="2"/>
    <x v="4"/>
    <x v="3"/>
    <x v="3"/>
    <x v="1"/>
    <x v="1"/>
    <x v="1"/>
    <x v="4"/>
    <x v="3"/>
    <x v="5"/>
    <x v="4"/>
    <x v="1"/>
    <x v="1"/>
    <x v="1"/>
    <x v="2"/>
    <x v="1"/>
    <x v="0"/>
    <x v="0"/>
    <x v="0"/>
  </r>
  <r>
    <x v="0"/>
    <x v="1"/>
    <x v="7"/>
    <x v="0"/>
    <x v="13"/>
    <x v="26"/>
    <x v="1"/>
    <x v="2"/>
    <x v="2"/>
    <x v="2"/>
    <x v="2"/>
    <x v="2"/>
    <x v="3"/>
    <x v="0"/>
    <x v="2"/>
    <x v="2"/>
    <x v="2"/>
    <x v="2"/>
    <x v="2"/>
    <x v="2"/>
    <x v="0"/>
    <x v="3"/>
    <x v="0"/>
    <x v="0"/>
    <x v="0"/>
    <x v="2"/>
    <x v="0"/>
    <x v="1"/>
    <x v="1"/>
    <x v="2"/>
    <x v="2"/>
    <x v="0"/>
    <x v="3"/>
    <x v="1"/>
    <x v="1"/>
    <x v="3"/>
    <x v="0"/>
    <x v="1"/>
    <x v="2"/>
    <x v="2"/>
    <x v="2"/>
    <x v="2"/>
    <x v="1"/>
    <x v="1"/>
    <x v="0"/>
    <x v="2"/>
    <x v="2"/>
    <x v="0"/>
    <x v="0"/>
    <x v="0"/>
  </r>
  <r>
    <x v="0"/>
    <x v="1"/>
    <x v="7"/>
    <x v="0"/>
    <x v="13"/>
    <x v="26"/>
    <x v="0"/>
    <x v="2"/>
    <x v="0"/>
    <x v="2"/>
    <x v="0"/>
    <x v="2"/>
    <x v="2"/>
    <x v="0"/>
    <x v="2"/>
    <x v="2"/>
    <x v="1"/>
    <x v="3"/>
    <x v="0"/>
    <x v="3"/>
    <x v="3"/>
    <x v="1"/>
    <x v="2"/>
    <x v="1"/>
    <x v="0"/>
    <x v="4"/>
    <x v="1"/>
    <x v="2"/>
    <x v="1"/>
    <x v="1"/>
    <x v="2"/>
    <x v="3"/>
    <x v="1"/>
    <x v="3"/>
    <x v="0"/>
    <x v="3"/>
    <x v="0"/>
    <x v="1"/>
    <x v="1"/>
    <x v="4"/>
    <x v="2"/>
    <x v="1"/>
    <x v="1"/>
    <x v="1"/>
    <x v="0"/>
    <x v="0"/>
    <x v="0"/>
    <x v="0"/>
    <x v="0"/>
    <x v="0"/>
  </r>
  <r>
    <x v="0"/>
    <x v="1"/>
    <x v="7"/>
    <x v="0"/>
    <x v="13"/>
    <x v="26"/>
    <x v="1"/>
    <x v="3"/>
    <x v="2"/>
    <x v="2"/>
    <x v="0"/>
    <x v="0"/>
    <x v="3"/>
    <x v="4"/>
    <x v="2"/>
    <x v="3"/>
    <x v="2"/>
    <x v="3"/>
    <x v="1"/>
    <x v="3"/>
    <x v="0"/>
    <x v="2"/>
    <x v="1"/>
    <x v="0"/>
    <x v="4"/>
    <x v="0"/>
    <x v="1"/>
    <x v="2"/>
    <x v="2"/>
    <x v="1"/>
    <x v="2"/>
    <x v="3"/>
    <x v="3"/>
    <x v="3"/>
    <x v="0"/>
    <x v="2"/>
    <x v="0"/>
    <x v="1"/>
    <x v="3"/>
    <x v="0"/>
    <x v="1"/>
    <x v="2"/>
    <x v="1"/>
    <x v="0"/>
    <x v="1"/>
    <x v="1"/>
    <x v="1"/>
    <x v="0"/>
    <x v="0"/>
    <x v="0"/>
  </r>
  <r>
    <x v="0"/>
    <x v="1"/>
    <x v="5"/>
    <x v="0"/>
    <x v="18"/>
    <x v="27"/>
    <x v="1"/>
    <x v="0"/>
    <x v="3"/>
    <x v="0"/>
    <x v="3"/>
    <x v="0"/>
    <x v="0"/>
    <x v="0"/>
    <x v="0"/>
    <x v="0"/>
    <x v="0"/>
    <x v="1"/>
    <x v="1"/>
    <x v="0"/>
    <x v="0"/>
    <x v="0"/>
    <x v="2"/>
    <x v="0"/>
    <x v="0"/>
    <x v="3"/>
    <x v="2"/>
    <x v="4"/>
    <x v="6"/>
    <x v="1"/>
    <x v="1"/>
    <x v="0"/>
    <x v="0"/>
    <x v="3"/>
    <x v="0"/>
    <x v="3"/>
    <x v="3"/>
    <x v="1"/>
    <x v="2"/>
    <x v="3"/>
    <x v="1"/>
    <x v="4"/>
    <x v="1"/>
    <x v="1"/>
    <x v="1"/>
    <x v="0"/>
    <x v="0"/>
    <x v="0"/>
    <x v="0"/>
    <x v="0"/>
  </r>
  <r>
    <x v="0"/>
    <x v="1"/>
    <x v="9"/>
    <x v="0"/>
    <x v="2"/>
    <x v="28"/>
    <x v="1"/>
    <x v="3"/>
    <x v="2"/>
    <x v="2"/>
    <x v="3"/>
    <x v="3"/>
    <x v="2"/>
    <x v="3"/>
    <x v="4"/>
    <x v="1"/>
    <x v="4"/>
    <x v="4"/>
    <x v="4"/>
    <x v="1"/>
    <x v="4"/>
    <x v="5"/>
    <x v="2"/>
    <x v="4"/>
    <x v="1"/>
    <x v="4"/>
    <x v="2"/>
    <x v="1"/>
    <x v="5"/>
    <x v="5"/>
    <x v="1"/>
    <x v="0"/>
    <x v="1"/>
    <x v="3"/>
    <x v="1"/>
    <x v="4"/>
    <x v="1"/>
    <x v="1"/>
    <x v="4"/>
    <x v="1"/>
    <x v="5"/>
    <x v="5"/>
    <x v="1"/>
    <x v="0"/>
    <x v="1"/>
    <x v="0"/>
    <x v="4"/>
    <x v="0"/>
    <x v="0"/>
    <x v="0"/>
  </r>
  <r>
    <x v="0"/>
    <x v="1"/>
    <x v="9"/>
    <x v="0"/>
    <x v="2"/>
    <x v="28"/>
    <x v="1"/>
    <x v="0"/>
    <x v="2"/>
    <x v="3"/>
    <x v="2"/>
    <x v="1"/>
    <x v="3"/>
    <x v="4"/>
    <x v="2"/>
    <x v="2"/>
    <x v="2"/>
    <x v="3"/>
    <x v="3"/>
    <x v="3"/>
    <x v="0"/>
    <x v="0"/>
    <x v="1"/>
    <x v="0"/>
    <x v="0"/>
    <x v="3"/>
    <x v="0"/>
    <x v="4"/>
    <x v="1"/>
    <x v="1"/>
    <x v="2"/>
    <x v="3"/>
    <x v="3"/>
    <x v="1"/>
    <x v="3"/>
    <x v="3"/>
    <x v="0"/>
    <x v="1"/>
    <x v="1"/>
    <x v="1"/>
    <x v="2"/>
    <x v="1"/>
    <x v="1"/>
    <x v="3"/>
    <x v="1"/>
    <x v="1"/>
    <x v="2"/>
    <x v="0"/>
    <x v="0"/>
    <x v="0"/>
  </r>
  <r>
    <x v="0"/>
    <x v="1"/>
    <x v="9"/>
    <x v="0"/>
    <x v="2"/>
    <x v="28"/>
    <x v="0"/>
    <x v="3"/>
    <x v="2"/>
    <x v="2"/>
    <x v="3"/>
    <x v="1"/>
    <x v="2"/>
    <x v="2"/>
    <x v="2"/>
    <x v="2"/>
    <x v="2"/>
    <x v="2"/>
    <x v="1"/>
    <x v="3"/>
    <x v="1"/>
    <x v="0"/>
    <x v="2"/>
    <x v="0"/>
    <x v="0"/>
    <x v="3"/>
    <x v="0"/>
    <x v="4"/>
    <x v="1"/>
    <x v="1"/>
    <x v="2"/>
    <x v="3"/>
    <x v="3"/>
    <x v="1"/>
    <x v="1"/>
    <x v="3"/>
    <x v="0"/>
    <x v="1"/>
    <x v="4"/>
    <x v="3"/>
    <x v="5"/>
    <x v="4"/>
    <x v="1"/>
    <x v="1"/>
    <x v="1"/>
    <x v="1"/>
    <x v="4"/>
    <x v="0"/>
    <x v="0"/>
    <x v="0"/>
  </r>
  <r>
    <x v="0"/>
    <x v="1"/>
    <x v="9"/>
    <x v="0"/>
    <x v="2"/>
    <x v="28"/>
    <x v="1"/>
    <x v="2"/>
    <x v="2"/>
    <x v="2"/>
    <x v="0"/>
    <x v="2"/>
    <x v="3"/>
    <x v="0"/>
    <x v="3"/>
    <x v="0"/>
    <x v="2"/>
    <x v="2"/>
    <x v="3"/>
    <x v="0"/>
    <x v="1"/>
    <x v="4"/>
    <x v="1"/>
    <x v="0"/>
    <x v="4"/>
    <x v="3"/>
    <x v="0"/>
    <x v="0"/>
    <x v="1"/>
    <x v="1"/>
    <x v="0"/>
    <x v="3"/>
    <x v="3"/>
    <x v="2"/>
    <x v="1"/>
    <x v="1"/>
    <x v="0"/>
    <x v="1"/>
    <x v="1"/>
    <x v="4"/>
    <x v="2"/>
    <x v="2"/>
    <x v="1"/>
    <x v="0"/>
    <x v="1"/>
    <x v="1"/>
    <x v="1"/>
    <x v="0"/>
    <x v="0"/>
    <x v="0"/>
  </r>
  <r>
    <x v="0"/>
    <x v="1"/>
    <x v="9"/>
    <x v="0"/>
    <x v="2"/>
    <x v="28"/>
    <x v="1"/>
    <x v="3"/>
    <x v="3"/>
    <x v="2"/>
    <x v="3"/>
    <x v="1"/>
    <x v="2"/>
    <x v="4"/>
    <x v="0"/>
    <x v="2"/>
    <x v="0"/>
    <x v="3"/>
    <x v="3"/>
    <x v="3"/>
    <x v="1"/>
    <x v="0"/>
    <x v="2"/>
    <x v="1"/>
    <x v="1"/>
    <x v="1"/>
    <x v="0"/>
    <x v="4"/>
    <x v="1"/>
    <x v="1"/>
    <x v="1"/>
    <x v="0"/>
    <x v="3"/>
    <x v="1"/>
    <x v="2"/>
    <x v="3"/>
    <x v="0"/>
    <x v="1"/>
    <x v="2"/>
    <x v="4"/>
    <x v="2"/>
    <x v="1"/>
    <x v="1"/>
    <x v="1"/>
    <x v="1"/>
    <x v="1"/>
    <x v="1"/>
    <x v="0"/>
    <x v="0"/>
    <x v="0"/>
  </r>
  <r>
    <x v="0"/>
    <x v="1"/>
    <x v="9"/>
    <x v="0"/>
    <x v="2"/>
    <x v="28"/>
    <x v="0"/>
    <x v="0"/>
    <x v="2"/>
    <x v="2"/>
    <x v="3"/>
    <x v="2"/>
    <x v="2"/>
    <x v="2"/>
    <x v="2"/>
    <x v="2"/>
    <x v="0"/>
    <x v="2"/>
    <x v="1"/>
    <x v="0"/>
    <x v="1"/>
    <x v="0"/>
    <x v="0"/>
    <x v="1"/>
    <x v="4"/>
    <x v="3"/>
    <x v="0"/>
    <x v="4"/>
    <x v="1"/>
    <x v="1"/>
    <x v="1"/>
    <x v="1"/>
    <x v="3"/>
    <x v="5"/>
    <x v="3"/>
    <x v="2"/>
    <x v="4"/>
    <x v="1"/>
    <x v="3"/>
    <x v="4"/>
    <x v="4"/>
    <x v="1"/>
    <x v="1"/>
    <x v="0"/>
    <x v="1"/>
    <x v="0"/>
    <x v="2"/>
    <x v="0"/>
    <x v="0"/>
    <x v="0"/>
  </r>
  <r>
    <x v="0"/>
    <x v="1"/>
    <x v="9"/>
    <x v="0"/>
    <x v="2"/>
    <x v="28"/>
    <x v="1"/>
    <x v="2"/>
    <x v="3"/>
    <x v="2"/>
    <x v="2"/>
    <x v="2"/>
    <x v="0"/>
    <x v="4"/>
    <x v="3"/>
    <x v="2"/>
    <x v="2"/>
    <x v="2"/>
    <x v="4"/>
    <x v="3"/>
    <x v="3"/>
    <x v="2"/>
    <x v="1"/>
    <x v="0"/>
    <x v="0"/>
    <x v="1"/>
    <x v="0"/>
    <x v="4"/>
    <x v="1"/>
    <x v="1"/>
    <x v="2"/>
    <x v="3"/>
    <x v="3"/>
    <x v="1"/>
    <x v="0"/>
    <x v="4"/>
    <x v="0"/>
    <x v="1"/>
    <x v="2"/>
    <x v="2"/>
    <x v="4"/>
    <x v="2"/>
    <x v="1"/>
    <x v="0"/>
    <x v="1"/>
    <x v="1"/>
    <x v="0"/>
    <x v="0"/>
    <x v="0"/>
    <x v="0"/>
  </r>
  <r>
    <x v="0"/>
    <x v="1"/>
    <x v="9"/>
    <x v="0"/>
    <x v="2"/>
    <x v="28"/>
    <x v="1"/>
    <x v="3"/>
    <x v="2"/>
    <x v="1"/>
    <x v="3"/>
    <x v="5"/>
    <x v="2"/>
    <x v="1"/>
    <x v="2"/>
    <x v="2"/>
    <x v="3"/>
    <x v="3"/>
    <x v="0"/>
    <x v="3"/>
    <x v="0"/>
    <x v="0"/>
    <x v="2"/>
    <x v="0"/>
    <x v="0"/>
    <x v="2"/>
    <x v="2"/>
    <x v="4"/>
    <x v="1"/>
    <x v="1"/>
    <x v="2"/>
    <x v="0"/>
    <x v="2"/>
    <x v="0"/>
    <x v="3"/>
    <x v="3"/>
    <x v="0"/>
    <x v="1"/>
    <x v="1"/>
    <x v="4"/>
    <x v="2"/>
    <x v="1"/>
    <x v="1"/>
    <x v="1"/>
    <x v="0"/>
    <x v="1"/>
    <x v="2"/>
    <x v="0"/>
    <x v="0"/>
    <x v="0"/>
  </r>
  <r>
    <x v="0"/>
    <x v="1"/>
    <x v="9"/>
    <x v="0"/>
    <x v="2"/>
    <x v="28"/>
    <x v="0"/>
    <x v="2"/>
    <x v="1"/>
    <x v="2"/>
    <x v="1"/>
    <x v="1"/>
    <x v="4"/>
    <x v="2"/>
    <x v="2"/>
    <x v="3"/>
    <x v="3"/>
    <x v="1"/>
    <x v="4"/>
    <x v="0"/>
    <x v="1"/>
    <x v="0"/>
    <x v="2"/>
    <x v="0"/>
    <x v="3"/>
    <x v="1"/>
    <x v="0"/>
    <x v="4"/>
    <x v="1"/>
    <x v="1"/>
    <x v="0"/>
    <x v="0"/>
    <x v="2"/>
    <x v="5"/>
    <x v="1"/>
    <x v="2"/>
    <x v="0"/>
    <x v="1"/>
    <x v="4"/>
    <x v="2"/>
    <x v="5"/>
    <x v="5"/>
    <x v="1"/>
    <x v="1"/>
    <x v="1"/>
    <x v="0"/>
    <x v="1"/>
    <x v="0"/>
    <x v="0"/>
    <x v="0"/>
  </r>
  <r>
    <x v="0"/>
    <x v="1"/>
    <x v="9"/>
    <x v="0"/>
    <x v="2"/>
    <x v="28"/>
    <x v="1"/>
    <x v="0"/>
    <x v="0"/>
    <x v="2"/>
    <x v="3"/>
    <x v="0"/>
    <x v="2"/>
    <x v="2"/>
    <x v="2"/>
    <x v="0"/>
    <x v="2"/>
    <x v="2"/>
    <x v="4"/>
    <x v="0"/>
    <x v="3"/>
    <x v="2"/>
    <x v="2"/>
    <x v="0"/>
    <x v="1"/>
    <x v="3"/>
    <x v="0"/>
    <x v="0"/>
    <x v="1"/>
    <x v="1"/>
    <x v="2"/>
    <x v="3"/>
    <x v="3"/>
    <x v="2"/>
    <x v="0"/>
    <x v="0"/>
    <x v="0"/>
    <x v="1"/>
    <x v="1"/>
    <x v="2"/>
    <x v="2"/>
    <x v="1"/>
    <x v="1"/>
    <x v="1"/>
    <x v="0"/>
    <x v="1"/>
    <x v="3"/>
    <x v="0"/>
    <x v="0"/>
    <x v="0"/>
  </r>
  <r>
    <x v="0"/>
    <x v="1"/>
    <x v="9"/>
    <x v="0"/>
    <x v="2"/>
    <x v="28"/>
    <x v="1"/>
    <x v="2"/>
    <x v="2"/>
    <x v="1"/>
    <x v="3"/>
    <x v="3"/>
    <x v="5"/>
    <x v="4"/>
    <x v="0"/>
    <x v="0"/>
    <x v="0"/>
    <x v="1"/>
    <x v="1"/>
    <x v="3"/>
    <x v="0"/>
    <x v="1"/>
    <x v="1"/>
    <x v="1"/>
    <x v="1"/>
    <x v="3"/>
    <x v="0"/>
    <x v="1"/>
    <x v="0"/>
    <x v="1"/>
    <x v="1"/>
    <x v="2"/>
    <x v="3"/>
    <x v="5"/>
    <x v="3"/>
    <x v="0"/>
    <x v="0"/>
    <x v="1"/>
    <x v="1"/>
    <x v="4"/>
    <x v="2"/>
    <x v="1"/>
    <x v="1"/>
    <x v="0"/>
    <x v="1"/>
    <x v="0"/>
    <x v="0"/>
    <x v="0"/>
    <x v="0"/>
    <x v="0"/>
  </r>
  <r>
    <x v="0"/>
    <x v="1"/>
    <x v="9"/>
    <x v="0"/>
    <x v="2"/>
    <x v="28"/>
    <x v="1"/>
    <x v="3"/>
    <x v="0"/>
    <x v="2"/>
    <x v="2"/>
    <x v="1"/>
    <x v="2"/>
    <x v="0"/>
    <x v="2"/>
    <x v="2"/>
    <x v="2"/>
    <x v="3"/>
    <x v="3"/>
    <x v="0"/>
    <x v="1"/>
    <x v="0"/>
    <x v="2"/>
    <x v="1"/>
    <x v="0"/>
    <x v="1"/>
    <x v="0"/>
    <x v="0"/>
    <x v="4"/>
    <x v="3"/>
    <x v="2"/>
    <x v="3"/>
    <x v="1"/>
    <x v="1"/>
    <x v="1"/>
    <x v="3"/>
    <x v="0"/>
    <x v="1"/>
    <x v="1"/>
    <x v="1"/>
    <x v="4"/>
    <x v="2"/>
    <x v="1"/>
    <x v="1"/>
    <x v="0"/>
    <x v="1"/>
    <x v="3"/>
    <x v="0"/>
    <x v="0"/>
    <x v="0"/>
  </r>
  <r>
    <x v="0"/>
    <x v="1"/>
    <x v="9"/>
    <x v="0"/>
    <x v="2"/>
    <x v="28"/>
    <x v="1"/>
    <x v="2"/>
    <x v="2"/>
    <x v="0"/>
    <x v="2"/>
    <x v="1"/>
    <x v="2"/>
    <x v="4"/>
    <x v="3"/>
    <x v="2"/>
    <x v="0"/>
    <x v="2"/>
    <x v="2"/>
    <x v="3"/>
    <x v="0"/>
    <x v="0"/>
    <x v="2"/>
    <x v="0"/>
    <x v="0"/>
    <x v="3"/>
    <x v="0"/>
    <x v="0"/>
    <x v="4"/>
    <x v="0"/>
    <x v="2"/>
    <x v="3"/>
    <x v="3"/>
    <x v="5"/>
    <x v="0"/>
    <x v="0"/>
    <x v="0"/>
    <x v="1"/>
    <x v="2"/>
    <x v="2"/>
    <x v="4"/>
    <x v="2"/>
    <x v="1"/>
    <x v="0"/>
    <x v="0"/>
    <x v="2"/>
    <x v="1"/>
    <x v="0"/>
    <x v="0"/>
    <x v="0"/>
  </r>
  <r>
    <x v="0"/>
    <x v="1"/>
    <x v="9"/>
    <x v="0"/>
    <x v="2"/>
    <x v="28"/>
    <x v="0"/>
    <x v="3"/>
    <x v="2"/>
    <x v="2"/>
    <x v="3"/>
    <x v="2"/>
    <x v="2"/>
    <x v="4"/>
    <x v="0"/>
    <x v="0"/>
    <x v="0"/>
    <x v="3"/>
    <x v="1"/>
    <x v="0"/>
    <x v="2"/>
    <x v="0"/>
    <x v="2"/>
    <x v="0"/>
    <x v="0"/>
    <x v="3"/>
    <x v="2"/>
    <x v="1"/>
    <x v="1"/>
    <x v="1"/>
    <x v="0"/>
    <x v="3"/>
    <x v="2"/>
    <x v="3"/>
    <x v="2"/>
    <x v="2"/>
    <x v="3"/>
    <x v="1"/>
    <x v="1"/>
    <x v="1"/>
    <x v="2"/>
    <x v="2"/>
    <x v="1"/>
    <x v="1"/>
    <x v="0"/>
    <x v="0"/>
    <x v="0"/>
    <x v="0"/>
    <x v="0"/>
    <x v="0"/>
  </r>
  <r>
    <x v="0"/>
    <x v="1"/>
    <x v="9"/>
    <x v="0"/>
    <x v="2"/>
    <x v="28"/>
    <x v="1"/>
    <x v="2"/>
    <x v="2"/>
    <x v="3"/>
    <x v="3"/>
    <x v="1"/>
    <x v="4"/>
    <x v="2"/>
    <x v="3"/>
    <x v="0"/>
    <x v="2"/>
    <x v="3"/>
    <x v="3"/>
    <x v="2"/>
    <x v="0"/>
    <x v="0"/>
    <x v="2"/>
    <x v="0"/>
    <x v="1"/>
    <x v="1"/>
    <x v="0"/>
    <x v="1"/>
    <x v="1"/>
    <x v="2"/>
    <x v="2"/>
    <x v="3"/>
    <x v="1"/>
    <x v="3"/>
    <x v="1"/>
    <x v="1"/>
    <x v="0"/>
    <x v="1"/>
    <x v="1"/>
    <x v="2"/>
    <x v="2"/>
    <x v="1"/>
    <x v="1"/>
    <x v="1"/>
    <x v="0"/>
    <x v="2"/>
    <x v="2"/>
    <x v="0"/>
    <x v="0"/>
    <x v="0"/>
  </r>
  <r>
    <x v="0"/>
    <x v="1"/>
    <x v="9"/>
    <x v="0"/>
    <x v="2"/>
    <x v="28"/>
    <x v="1"/>
    <x v="2"/>
    <x v="1"/>
    <x v="2"/>
    <x v="1"/>
    <x v="2"/>
    <x v="4"/>
    <x v="4"/>
    <x v="0"/>
    <x v="0"/>
    <x v="2"/>
    <x v="0"/>
    <x v="4"/>
    <x v="0"/>
    <x v="1"/>
    <x v="0"/>
    <x v="2"/>
    <x v="4"/>
    <x v="4"/>
    <x v="3"/>
    <x v="4"/>
    <x v="2"/>
    <x v="1"/>
    <x v="1"/>
    <x v="0"/>
    <x v="3"/>
    <x v="3"/>
    <x v="2"/>
    <x v="0"/>
    <x v="0"/>
    <x v="0"/>
    <x v="1"/>
    <x v="1"/>
    <x v="4"/>
    <x v="2"/>
    <x v="1"/>
    <x v="1"/>
    <x v="0"/>
    <x v="0"/>
    <x v="1"/>
    <x v="0"/>
    <x v="0"/>
    <x v="0"/>
    <x v="0"/>
  </r>
  <r>
    <x v="0"/>
    <x v="1"/>
    <x v="9"/>
    <x v="0"/>
    <x v="2"/>
    <x v="28"/>
    <x v="0"/>
    <x v="3"/>
    <x v="3"/>
    <x v="3"/>
    <x v="2"/>
    <x v="2"/>
    <x v="2"/>
    <x v="4"/>
    <x v="3"/>
    <x v="2"/>
    <x v="2"/>
    <x v="2"/>
    <x v="3"/>
    <x v="3"/>
    <x v="1"/>
    <x v="2"/>
    <x v="2"/>
    <x v="0"/>
    <x v="0"/>
    <x v="3"/>
    <x v="0"/>
    <x v="4"/>
    <x v="1"/>
    <x v="1"/>
    <x v="2"/>
    <x v="2"/>
    <x v="3"/>
    <x v="1"/>
    <x v="1"/>
    <x v="0"/>
    <x v="0"/>
    <x v="1"/>
    <x v="1"/>
    <x v="1"/>
    <x v="4"/>
    <x v="1"/>
    <x v="1"/>
    <x v="1"/>
    <x v="0"/>
    <x v="1"/>
    <x v="1"/>
    <x v="0"/>
    <x v="0"/>
    <x v="0"/>
  </r>
  <r>
    <x v="0"/>
    <x v="1"/>
    <x v="9"/>
    <x v="0"/>
    <x v="2"/>
    <x v="28"/>
    <x v="1"/>
    <x v="3"/>
    <x v="3"/>
    <x v="1"/>
    <x v="3"/>
    <x v="1"/>
    <x v="5"/>
    <x v="3"/>
    <x v="3"/>
    <x v="3"/>
    <x v="3"/>
    <x v="4"/>
    <x v="3"/>
    <x v="2"/>
    <x v="3"/>
    <x v="1"/>
    <x v="2"/>
    <x v="0"/>
    <x v="0"/>
    <x v="1"/>
    <x v="0"/>
    <x v="4"/>
    <x v="1"/>
    <x v="1"/>
    <x v="2"/>
    <x v="3"/>
    <x v="1"/>
    <x v="1"/>
    <x v="3"/>
    <x v="3"/>
    <x v="0"/>
    <x v="1"/>
    <x v="1"/>
    <x v="1"/>
    <x v="2"/>
    <x v="2"/>
    <x v="1"/>
    <x v="0"/>
    <x v="1"/>
    <x v="1"/>
    <x v="0"/>
    <x v="0"/>
    <x v="0"/>
    <x v="0"/>
  </r>
  <r>
    <x v="0"/>
    <x v="1"/>
    <x v="9"/>
    <x v="0"/>
    <x v="2"/>
    <x v="28"/>
    <x v="0"/>
    <x v="3"/>
    <x v="2"/>
    <x v="1"/>
    <x v="3"/>
    <x v="2"/>
    <x v="2"/>
    <x v="4"/>
    <x v="2"/>
    <x v="0"/>
    <x v="3"/>
    <x v="3"/>
    <x v="3"/>
    <x v="3"/>
    <x v="0"/>
    <x v="0"/>
    <x v="2"/>
    <x v="0"/>
    <x v="0"/>
    <x v="0"/>
    <x v="0"/>
    <x v="1"/>
    <x v="1"/>
    <x v="1"/>
    <x v="0"/>
    <x v="2"/>
    <x v="0"/>
    <x v="1"/>
    <x v="0"/>
    <x v="0"/>
    <x v="0"/>
    <x v="1"/>
    <x v="4"/>
    <x v="2"/>
    <x v="2"/>
    <x v="1"/>
    <x v="1"/>
    <x v="0"/>
    <x v="1"/>
    <x v="0"/>
    <x v="1"/>
    <x v="0"/>
    <x v="0"/>
    <x v="0"/>
  </r>
  <r>
    <x v="0"/>
    <x v="1"/>
    <x v="9"/>
    <x v="0"/>
    <x v="2"/>
    <x v="28"/>
    <x v="0"/>
    <x v="2"/>
    <x v="2"/>
    <x v="3"/>
    <x v="3"/>
    <x v="0"/>
    <x v="4"/>
    <x v="0"/>
    <x v="0"/>
    <x v="0"/>
    <x v="0"/>
    <x v="1"/>
    <x v="3"/>
    <x v="3"/>
    <x v="1"/>
    <x v="2"/>
    <x v="2"/>
    <x v="0"/>
    <x v="1"/>
    <x v="4"/>
    <x v="2"/>
    <x v="1"/>
    <x v="0"/>
    <x v="1"/>
    <x v="0"/>
    <x v="0"/>
    <x v="5"/>
    <x v="1"/>
    <x v="2"/>
    <x v="1"/>
    <x v="0"/>
    <x v="1"/>
    <x v="2"/>
    <x v="2"/>
    <x v="1"/>
    <x v="1"/>
    <x v="1"/>
    <x v="0"/>
    <x v="0"/>
    <x v="1"/>
    <x v="1"/>
    <x v="0"/>
    <x v="0"/>
    <x v="0"/>
  </r>
  <r>
    <x v="0"/>
    <x v="1"/>
    <x v="5"/>
    <x v="0"/>
    <x v="18"/>
    <x v="27"/>
    <x v="1"/>
    <x v="3"/>
    <x v="2"/>
    <x v="4"/>
    <x v="3"/>
    <x v="1"/>
    <x v="3"/>
    <x v="4"/>
    <x v="3"/>
    <x v="0"/>
    <x v="3"/>
    <x v="3"/>
    <x v="1"/>
    <x v="2"/>
    <x v="0"/>
    <x v="2"/>
    <x v="2"/>
    <x v="0"/>
    <x v="1"/>
    <x v="3"/>
    <x v="0"/>
    <x v="0"/>
    <x v="1"/>
    <x v="1"/>
    <x v="1"/>
    <x v="2"/>
    <x v="1"/>
    <x v="1"/>
    <x v="3"/>
    <x v="0"/>
    <x v="1"/>
    <x v="1"/>
    <x v="2"/>
    <x v="2"/>
    <x v="4"/>
    <x v="5"/>
    <x v="1"/>
    <x v="1"/>
    <x v="1"/>
    <x v="1"/>
    <x v="1"/>
    <x v="0"/>
    <x v="0"/>
    <x v="0"/>
  </r>
  <r>
    <x v="0"/>
    <x v="1"/>
    <x v="5"/>
    <x v="0"/>
    <x v="18"/>
    <x v="27"/>
    <x v="0"/>
    <x v="0"/>
    <x v="0"/>
    <x v="0"/>
    <x v="5"/>
    <x v="5"/>
    <x v="1"/>
    <x v="1"/>
    <x v="5"/>
    <x v="5"/>
    <x v="1"/>
    <x v="5"/>
    <x v="2"/>
    <x v="4"/>
    <x v="2"/>
    <x v="3"/>
    <x v="3"/>
    <x v="3"/>
    <x v="2"/>
    <x v="2"/>
    <x v="3"/>
    <x v="3"/>
    <x v="2"/>
    <x v="3"/>
    <x v="3"/>
    <x v="4"/>
    <x v="2"/>
    <x v="2"/>
    <x v="2"/>
    <x v="2"/>
    <x v="2"/>
    <x v="1"/>
    <x v="5"/>
    <x v="5"/>
    <x v="3"/>
    <x v="3"/>
    <x v="1"/>
    <x v="0"/>
    <x v="2"/>
    <x v="0"/>
    <x v="2"/>
    <x v="0"/>
    <x v="0"/>
    <x v="0"/>
  </r>
  <r>
    <x v="0"/>
    <x v="1"/>
    <x v="5"/>
    <x v="0"/>
    <x v="18"/>
    <x v="29"/>
    <x v="1"/>
    <x v="2"/>
    <x v="2"/>
    <x v="2"/>
    <x v="3"/>
    <x v="2"/>
    <x v="3"/>
    <x v="4"/>
    <x v="2"/>
    <x v="3"/>
    <x v="0"/>
    <x v="2"/>
    <x v="3"/>
    <x v="0"/>
    <x v="3"/>
    <x v="0"/>
    <x v="1"/>
    <x v="0"/>
    <x v="4"/>
    <x v="3"/>
    <x v="0"/>
    <x v="4"/>
    <x v="4"/>
    <x v="1"/>
    <x v="1"/>
    <x v="3"/>
    <x v="2"/>
    <x v="1"/>
    <x v="1"/>
    <x v="1"/>
    <x v="0"/>
    <x v="1"/>
    <x v="1"/>
    <x v="1"/>
    <x v="4"/>
    <x v="1"/>
    <x v="1"/>
    <x v="1"/>
    <x v="1"/>
    <x v="1"/>
    <x v="1"/>
    <x v="0"/>
    <x v="0"/>
    <x v="0"/>
  </r>
  <r>
    <x v="0"/>
    <x v="1"/>
    <x v="5"/>
    <x v="0"/>
    <x v="18"/>
    <x v="29"/>
    <x v="1"/>
    <x v="2"/>
    <x v="3"/>
    <x v="3"/>
    <x v="3"/>
    <x v="1"/>
    <x v="2"/>
    <x v="2"/>
    <x v="2"/>
    <x v="2"/>
    <x v="3"/>
    <x v="4"/>
    <x v="1"/>
    <x v="3"/>
    <x v="0"/>
    <x v="0"/>
    <x v="3"/>
    <x v="0"/>
    <x v="0"/>
    <x v="2"/>
    <x v="0"/>
    <x v="4"/>
    <x v="1"/>
    <x v="1"/>
    <x v="2"/>
    <x v="0"/>
    <x v="2"/>
    <x v="2"/>
    <x v="2"/>
    <x v="2"/>
    <x v="1"/>
    <x v="1"/>
    <x v="2"/>
    <x v="2"/>
    <x v="3"/>
    <x v="2"/>
    <x v="1"/>
    <x v="0"/>
    <x v="1"/>
    <x v="1"/>
    <x v="2"/>
    <x v="0"/>
    <x v="0"/>
    <x v="0"/>
  </r>
  <r>
    <x v="0"/>
    <x v="1"/>
    <x v="5"/>
    <x v="0"/>
    <x v="18"/>
    <x v="27"/>
    <x v="1"/>
    <x v="2"/>
    <x v="3"/>
    <x v="2"/>
    <x v="1"/>
    <x v="1"/>
    <x v="4"/>
    <x v="4"/>
    <x v="1"/>
    <x v="3"/>
    <x v="4"/>
    <x v="3"/>
    <x v="3"/>
    <x v="3"/>
    <x v="4"/>
    <x v="1"/>
    <x v="2"/>
    <x v="2"/>
    <x v="3"/>
    <x v="1"/>
    <x v="0"/>
    <x v="2"/>
    <x v="6"/>
    <x v="2"/>
    <x v="4"/>
    <x v="1"/>
    <x v="4"/>
    <x v="5"/>
    <x v="4"/>
    <x v="1"/>
    <x v="1"/>
    <x v="1"/>
    <x v="2"/>
    <x v="2"/>
    <x v="2"/>
    <x v="5"/>
    <x v="1"/>
    <x v="2"/>
    <x v="1"/>
    <x v="2"/>
    <x v="2"/>
    <x v="0"/>
    <x v="0"/>
    <x v="0"/>
  </r>
  <r>
    <x v="0"/>
    <x v="1"/>
    <x v="5"/>
    <x v="0"/>
    <x v="18"/>
    <x v="27"/>
    <x v="0"/>
    <x v="0"/>
    <x v="3"/>
    <x v="2"/>
    <x v="2"/>
    <x v="0"/>
    <x v="2"/>
    <x v="5"/>
    <x v="3"/>
    <x v="0"/>
    <x v="2"/>
    <x v="2"/>
    <x v="3"/>
    <x v="0"/>
    <x v="0"/>
    <x v="0"/>
    <x v="0"/>
    <x v="1"/>
    <x v="0"/>
    <x v="3"/>
    <x v="2"/>
    <x v="4"/>
    <x v="4"/>
    <x v="1"/>
    <x v="1"/>
    <x v="3"/>
    <x v="3"/>
    <x v="1"/>
    <x v="1"/>
    <x v="0"/>
    <x v="3"/>
    <x v="1"/>
    <x v="2"/>
    <x v="2"/>
    <x v="4"/>
    <x v="4"/>
    <x v="1"/>
    <x v="1"/>
    <x v="0"/>
    <x v="1"/>
    <x v="1"/>
    <x v="0"/>
    <x v="0"/>
    <x v="0"/>
  </r>
  <r>
    <x v="0"/>
    <x v="1"/>
    <x v="5"/>
    <x v="0"/>
    <x v="18"/>
    <x v="29"/>
    <x v="0"/>
    <x v="2"/>
    <x v="2"/>
    <x v="1"/>
    <x v="3"/>
    <x v="3"/>
    <x v="2"/>
    <x v="0"/>
    <x v="2"/>
    <x v="2"/>
    <x v="4"/>
    <x v="1"/>
    <x v="4"/>
    <x v="3"/>
    <x v="3"/>
    <x v="4"/>
    <x v="2"/>
    <x v="1"/>
    <x v="1"/>
    <x v="4"/>
    <x v="2"/>
    <x v="1"/>
    <x v="1"/>
    <x v="1"/>
    <x v="0"/>
    <x v="0"/>
    <x v="3"/>
    <x v="1"/>
    <x v="4"/>
    <x v="4"/>
    <x v="1"/>
    <x v="1"/>
    <x v="2"/>
    <x v="1"/>
    <x v="4"/>
    <x v="4"/>
    <x v="1"/>
    <x v="0"/>
    <x v="1"/>
    <x v="0"/>
    <x v="2"/>
    <x v="0"/>
    <x v="0"/>
    <x v="0"/>
  </r>
  <r>
    <x v="0"/>
    <x v="1"/>
    <x v="5"/>
    <x v="0"/>
    <x v="18"/>
    <x v="29"/>
    <x v="0"/>
    <x v="3"/>
    <x v="0"/>
    <x v="3"/>
    <x v="3"/>
    <x v="2"/>
    <x v="3"/>
    <x v="4"/>
    <x v="0"/>
    <x v="2"/>
    <x v="2"/>
    <x v="3"/>
    <x v="1"/>
    <x v="3"/>
    <x v="0"/>
    <x v="0"/>
    <x v="2"/>
    <x v="0"/>
    <x v="0"/>
    <x v="3"/>
    <x v="0"/>
    <x v="4"/>
    <x v="1"/>
    <x v="2"/>
    <x v="2"/>
    <x v="3"/>
    <x v="3"/>
    <x v="3"/>
    <x v="1"/>
    <x v="3"/>
    <x v="0"/>
    <x v="1"/>
    <x v="1"/>
    <x v="1"/>
    <x v="2"/>
    <x v="2"/>
    <x v="1"/>
    <x v="1"/>
    <x v="0"/>
    <x v="1"/>
    <x v="1"/>
    <x v="0"/>
    <x v="0"/>
    <x v="0"/>
  </r>
  <r>
    <x v="0"/>
    <x v="1"/>
    <x v="5"/>
    <x v="0"/>
    <x v="18"/>
    <x v="29"/>
    <x v="0"/>
    <x v="2"/>
    <x v="3"/>
    <x v="3"/>
    <x v="3"/>
    <x v="3"/>
    <x v="2"/>
    <x v="4"/>
    <x v="2"/>
    <x v="0"/>
    <x v="3"/>
    <x v="2"/>
    <x v="3"/>
    <x v="1"/>
    <x v="1"/>
    <x v="2"/>
    <x v="1"/>
    <x v="0"/>
    <x v="1"/>
    <x v="3"/>
    <x v="1"/>
    <x v="4"/>
    <x v="0"/>
    <x v="1"/>
    <x v="2"/>
    <x v="0"/>
    <x v="4"/>
    <x v="4"/>
    <x v="0"/>
    <x v="3"/>
    <x v="1"/>
    <x v="1"/>
    <x v="3"/>
    <x v="4"/>
    <x v="2"/>
    <x v="1"/>
    <x v="1"/>
    <x v="1"/>
    <x v="0"/>
    <x v="0"/>
    <x v="0"/>
    <x v="0"/>
    <x v="0"/>
    <x v="0"/>
  </r>
  <r>
    <x v="0"/>
    <x v="1"/>
    <x v="5"/>
    <x v="0"/>
    <x v="18"/>
    <x v="27"/>
    <x v="0"/>
    <x v="0"/>
    <x v="0"/>
    <x v="0"/>
    <x v="0"/>
    <x v="0"/>
    <x v="0"/>
    <x v="4"/>
    <x v="0"/>
    <x v="0"/>
    <x v="0"/>
    <x v="2"/>
    <x v="0"/>
    <x v="0"/>
    <x v="0"/>
    <x v="0"/>
    <x v="2"/>
    <x v="4"/>
    <x v="4"/>
    <x v="0"/>
    <x v="2"/>
    <x v="0"/>
    <x v="1"/>
    <x v="1"/>
    <x v="0"/>
    <x v="0"/>
    <x v="0"/>
    <x v="3"/>
    <x v="0"/>
    <x v="0"/>
    <x v="3"/>
    <x v="1"/>
    <x v="4"/>
    <x v="3"/>
    <x v="5"/>
    <x v="4"/>
    <x v="1"/>
    <x v="0"/>
    <x v="0"/>
    <x v="0"/>
    <x v="0"/>
    <x v="0"/>
    <x v="0"/>
    <x v="0"/>
  </r>
  <r>
    <x v="0"/>
    <x v="1"/>
    <x v="5"/>
    <x v="0"/>
    <x v="18"/>
    <x v="27"/>
    <x v="0"/>
    <x v="1"/>
    <x v="2"/>
    <x v="4"/>
    <x v="3"/>
    <x v="2"/>
    <x v="3"/>
    <x v="4"/>
    <x v="0"/>
    <x v="0"/>
    <x v="2"/>
    <x v="2"/>
    <x v="1"/>
    <x v="0"/>
    <x v="1"/>
    <x v="0"/>
    <x v="3"/>
    <x v="3"/>
    <x v="0"/>
    <x v="3"/>
    <x v="0"/>
    <x v="4"/>
    <x v="1"/>
    <x v="1"/>
    <x v="2"/>
    <x v="4"/>
    <x v="1"/>
    <x v="1"/>
    <x v="2"/>
    <x v="2"/>
    <x v="0"/>
    <x v="1"/>
    <x v="2"/>
    <x v="3"/>
    <x v="4"/>
    <x v="4"/>
    <x v="1"/>
    <x v="3"/>
    <x v="1"/>
    <x v="0"/>
    <x v="3"/>
    <x v="0"/>
    <x v="0"/>
    <x v="0"/>
  </r>
  <r>
    <x v="0"/>
    <x v="1"/>
    <x v="5"/>
    <x v="0"/>
    <x v="18"/>
    <x v="27"/>
    <x v="1"/>
    <x v="0"/>
    <x v="0"/>
    <x v="2"/>
    <x v="0"/>
    <x v="1"/>
    <x v="3"/>
    <x v="0"/>
    <x v="0"/>
    <x v="0"/>
    <x v="3"/>
    <x v="1"/>
    <x v="1"/>
    <x v="0"/>
    <x v="1"/>
    <x v="0"/>
    <x v="4"/>
    <x v="2"/>
    <x v="0"/>
    <x v="1"/>
    <x v="4"/>
    <x v="4"/>
    <x v="5"/>
    <x v="1"/>
    <x v="4"/>
    <x v="4"/>
    <x v="3"/>
    <x v="1"/>
    <x v="1"/>
    <x v="3"/>
    <x v="1"/>
    <x v="1"/>
    <x v="2"/>
    <x v="2"/>
    <x v="4"/>
    <x v="5"/>
    <x v="1"/>
    <x v="2"/>
    <x v="2"/>
    <x v="2"/>
    <x v="0"/>
    <x v="0"/>
    <x v="0"/>
    <x v="0"/>
  </r>
  <r>
    <x v="0"/>
    <x v="1"/>
    <x v="5"/>
    <x v="0"/>
    <x v="18"/>
    <x v="27"/>
    <x v="0"/>
    <x v="3"/>
    <x v="3"/>
    <x v="3"/>
    <x v="3"/>
    <x v="1"/>
    <x v="2"/>
    <x v="0"/>
    <x v="3"/>
    <x v="3"/>
    <x v="3"/>
    <x v="3"/>
    <x v="0"/>
    <x v="3"/>
    <x v="1"/>
    <x v="2"/>
    <x v="1"/>
    <x v="0"/>
    <x v="1"/>
    <x v="1"/>
    <x v="1"/>
    <x v="0"/>
    <x v="4"/>
    <x v="2"/>
    <x v="4"/>
    <x v="3"/>
    <x v="3"/>
    <x v="1"/>
    <x v="3"/>
    <x v="3"/>
    <x v="1"/>
    <x v="1"/>
    <x v="2"/>
    <x v="3"/>
    <x v="2"/>
    <x v="4"/>
    <x v="1"/>
    <x v="1"/>
    <x v="1"/>
    <x v="2"/>
    <x v="1"/>
    <x v="0"/>
    <x v="0"/>
    <x v="0"/>
  </r>
  <r>
    <x v="0"/>
    <x v="1"/>
    <x v="5"/>
    <x v="0"/>
    <x v="18"/>
    <x v="27"/>
    <x v="0"/>
    <x v="3"/>
    <x v="3"/>
    <x v="2"/>
    <x v="2"/>
    <x v="2"/>
    <x v="2"/>
    <x v="4"/>
    <x v="0"/>
    <x v="0"/>
    <x v="2"/>
    <x v="3"/>
    <x v="1"/>
    <x v="3"/>
    <x v="1"/>
    <x v="0"/>
    <x v="0"/>
    <x v="4"/>
    <x v="0"/>
    <x v="1"/>
    <x v="0"/>
    <x v="0"/>
    <x v="4"/>
    <x v="1"/>
    <x v="4"/>
    <x v="0"/>
    <x v="3"/>
    <x v="1"/>
    <x v="1"/>
    <x v="3"/>
    <x v="1"/>
    <x v="1"/>
    <x v="2"/>
    <x v="2"/>
    <x v="4"/>
    <x v="5"/>
    <x v="1"/>
    <x v="1"/>
    <x v="1"/>
    <x v="2"/>
    <x v="0"/>
    <x v="0"/>
    <x v="0"/>
    <x v="0"/>
  </r>
  <r>
    <x v="0"/>
    <x v="1"/>
    <x v="5"/>
    <x v="0"/>
    <x v="18"/>
    <x v="27"/>
    <x v="1"/>
    <x v="0"/>
    <x v="0"/>
    <x v="0"/>
    <x v="3"/>
    <x v="2"/>
    <x v="3"/>
    <x v="4"/>
    <x v="0"/>
    <x v="0"/>
    <x v="2"/>
    <x v="1"/>
    <x v="1"/>
    <x v="3"/>
    <x v="1"/>
    <x v="0"/>
    <x v="2"/>
    <x v="0"/>
    <x v="4"/>
    <x v="3"/>
    <x v="0"/>
    <x v="4"/>
    <x v="0"/>
    <x v="0"/>
    <x v="4"/>
    <x v="3"/>
    <x v="1"/>
    <x v="1"/>
    <x v="0"/>
    <x v="0"/>
    <x v="1"/>
    <x v="1"/>
    <x v="2"/>
    <x v="3"/>
    <x v="5"/>
    <x v="4"/>
    <x v="1"/>
    <x v="1"/>
    <x v="0"/>
    <x v="0"/>
    <x v="0"/>
    <x v="0"/>
    <x v="0"/>
    <x v="0"/>
  </r>
  <r>
    <x v="0"/>
    <x v="1"/>
    <x v="5"/>
    <x v="0"/>
    <x v="18"/>
    <x v="27"/>
    <x v="1"/>
    <x v="3"/>
    <x v="3"/>
    <x v="3"/>
    <x v="2"/>
    <x v="0"/>
    <x v="2"/>
    <x v="0"/>
    <x v="0"/>
    <x v="0"/>
    <x v="2"/>
    <x v="3"/>
    <x v="1"/>
    <x v="3"/>
    <x v="0"/>
    <x v="0"/>
    <x v="0"/>
    <x v="0"/>
    <x v="0"/>
    <x v="1"/>
    <x v="2"/>
    <x v="4"/>
    <x v="1"/>
    <x v="1"/>
    <x v="1"/>
    <x v="3"/>
    <x v="0"/>
    <x v="3"/>
    <x v="1"/>
    <x v="3"/>
    <x v="0"/>
    <x v="1"/>
    <x v="2"/>
    <x v="3"/>
    <x v="4"/>
    <x v="4"/>
    <x v="1"/>
    <x v="0"/>
    <x v="0"/>
    <x v="0"/>
    <x v="2"/>
    <x v="0"/>
    <x v="0"/>
    <x v="0"/>
  </r>
  <r>
    <x v="0"/>
    <x v="1"/>
    <x v="5"/>
    <x v="0"/>
    <x v="18"/>
    <x v="27"/>
    <x v="0"/>
    <x v="3"/>
    <x v="2"/>
    <x v="4"/>
    <x v="2"/>
    <x v="2"/>
    <x v="2"/>
    <x v="2"/>
    <x v="2"/>
    <x v="2"/>
    <x v="3"/>
    <x v="1"/>
    <x v="4"/>
    <x v="1"/>
    <x v="3"/>
    <x v="0"/>
    <x v="1"/>
    <x v="1"/>
    <x v="1"/>
    <x v="1"/>
    <x v="1"/>
    <x v="4"/>
    <x v="1"/>
    <x v="1"/>
    <x v="0"/>
    <x v="1"/>
    <x v="1"/>
    <x v="5"/>
    <x v="2"/>
    <x v="3"/>
    <x v="1"/>
    <x v="1"/>
    <x v="1"/>
    <x v="2"/>
    <x v="1"/>
    <x v="1"/>
    <x v="1"/>
    <x v="0"/>
    <x v="0"/>
    <x v="0"/>
    <x v="0"/>
    <x v="0"/>
    <x v="0"/>
    <x v="0"/>
  </r>
  <r>
    <x v="0"/>
    <x v="1"/>
    <x v="5"/>
    <x v="0"/>
    <x v="18"/>
    <x v="29"/>
    <x v="1"/>
    <x v="3"/>
    <x v="2"/>
    <x v="2"/>
    <x v="2"/>
    <x v="2"/>
    <x v="3"/>
    <x v="0"/>
    <x v="2"/>
    <x v="2"/>
    <x v="3"/>
    <x v="3"/>
    <x v="1"/>
    <x v="0"/>
    <x v="1"/>
    <x v="0"/>
    <x v="3"/>
    <x v="0"/>
    <x v="0"/>
    <x v="3"/>
    <x v="0"/>
    <x v="4"/>
    <x v="0"/>
    <x v="2"/>
    <x v="2"/>
    <x v="3"/>
    <x v="2"/>
    <x v="5"/>
    <x v="1"/>
    <x v="2"/>
    <x v="0"/>
    <x v="1"/>
    <x v="1"/>
    <x v="4"/>
    <x v="2"/>
    <x v="1"/>
    <x v="1"/>
    <x v="1"/>
    <x v="1"/>
    <x v="0"/>
    <x v="1"/>
    <x v="0"/>
    <x v="0"/>
    <x v="0"/>
  </r>
  <r>
    <x v="0"/>
    <x v="1"/>
    <x v="5"/>
    <x v="0"/>
    <x v="18"/>
    <x v="29"/>
    <x v="0"/>
    <x v="3"/>
    <x v="2"/>
    <x v="0"/>
    <x v="2"/>
    <x v="2"/>
    <x v="2"/>
    <x v="2"/>
    <x v="0"/>
    <x v="0"/>
    <x v="2"/>
    <x v="2"/>
    <x v="3"/>
    <x v="0"/>
    <x v="0"/>
    <x v="2"/>
    <x v="2"/>
    <x v="1"/>
    <x v="0"/>
    <x v="0"/>
    <x v="1"/>
    <x v="0"/>
    <x v="4"/>
    <x v="1"/>
    <x v="1"/>
    <x v="3"/>
    <x v="3"/>
    <x v="1"/>
    <x v="0"/>
    <x v="0"/>
    <x v="0"/>
    <x v="1"/>
    <x v="1"/>
    <x v="4"/>
    <x v="2"/>
    <x v="5"/>
    <x v="1"/>
    <x v="1"/>
    <x v="0"/>
    <x v="0"/>
    <x v="0"/>
    <x v="0"/>
    <x v="0"/>
    <x v="0"/>
  </r>
  <r>
    <x v="0"/>
    <x v="1"/>
    <x v="5"/>
    <x v="0"/>
    <x v="18"/>
    <x v="27"/>
    <x v="1"/>
    <x v="4"/>
    <x v="2"/>
    <x v="0"/>
    <x v="2"/>
    <x v="1"/>
    <x v="3"/>
    <x v="0"/>
    <x v="2"/>
    <x v="0"/>
    <x v="2"/>
    <x v="1"/>
    <x v="2"/>
    <x v="2"/>
    <x v="0"/>
    <x v="0"/>
    <x v="0"/>
    <x v="1"/>
    <x v="0"/>
    <x v="2"/>
    <x v="2"/>
    <x v="1"/>
    <x v="6"/>
    <x v="1"/>
    <x v="1"/>
    <x v="3"/>
    <x v="1"/>
    <x v="1"/>
    <x v="3"/>
    <x v="1"/>
    <x v="1"/>
    <x v="1"/>
    <x v="2"/>
    <x v="2"/>
    <x v="1"/>
    <x v="4"/>
    <x v="1"/>
    <x v="1"/>
    <x v="1"/>
    <x v="2"/>
    <x v="1"/>
    <x v="0"/>
    <x v="0"/>
    <x v="0"/>
  </r>
  <r>
    <x v="0"/>
    <x v="1"/>
    <x v="5"/>
    <x v="0"/>
    <x v="18"/>
    <x v="27"/>
    <x v="1"/>
    <x v="2"/>
    <x v="3"/>
    <x v="2"/>
    <x v="3"/>
    <x v="3"/>
    <x v="4"/>
    <x v="0"/>
    <x v="3"/>
    <x v="3"/>
    <x v="4"/>
    <x v="4"/>
    <x v="3"/>
    <x v="3"/>
    <x v="1"/>
    <x v="4"/>
    <x v="3"/>
    <x v="3"/>
    <x v="1"/>
    <x v="2"/>
    <x v="4"/>
    <x v="0"/>
    <x v="6"/>
    <x v="6"/>
    <x v="1"/>
    <x v="2"/>
    <x v="1"/>
    <x v="5"/>
    <x v="4"/>
    <x v="4"/>
    <x v="2"/>
    <x v="1"/>
    <x v="1"/>
    <x v="2"/>
    <x v="1"/>
    <x v="1"/>
    <x v="1"/>
    <x v="3"/>
    <x v="1"/>
    <x v="2"/>
    <x v="2"/>
    <x v="0"/>
    <x v="0"/>
    <x v="0"/>
  </r>
  <r>
    <x v="0"/>
    <x v="1"/>
    <x v="5"/>
    <x v="0"/>
    <x v="18"/>
    <x v="27"/>
    <x v="1"/>
    <x v="2"/>
    <x v="3"/>
    <x v="2"/>
    <x v="1"/>
    <x v="3"/>
    <x v="4"/>
    <x v="4"/>
    <x v="3"/>
    <x v="2"/>
    <x v="3"/>
    <x v="3"/>
    <x v="1"/>
    <x v="3"/>
    <x v="1"/>
    <x v="2"/>
    <x v="2"/>
    <x v="0"/>
    <x v="0"/>
    <x v="1"/>
    <x v="0"/>
    <x v="4"/>
    <x v="1"/>
    <x v="1"/>
    <x v="0"/>
    <x v="3"/>
    <x v="3"/>
    <x v="1"/>
    <x v="3"/>
    <x v="1"/>
    <x v="1"/>
    <x v="1"/>
    <x v="1"/>
    <x v="2"/>
    <x v="4"/>
    <x v="4"/>
    <x v="1"/>
    <x v="1"/>
    <x v="1"/>
    <x v="1"/>
    <x v="1"/>
    <x v="0"/>
    <x v="0"/>
    <x v="0"/>
  </r>
  <r>
    <x v="0"/>
    <x v="1"/>
    <x v="5"/>
    <x v="0"/>
    <x v="18"/>
    <x v="29"/>
    <x v="1"/>
    <x v="3"/>
    <x v="2"/>
    <x v="0"/>
    <x v="3"/>
    <x v="1"/>
    <x v="2"/>
    <x v="4"/>
    <x v="2"/>
    <x v="2"/>
    <x v="0"/>
    <x v="1"/>
    <x v="3"/>
    <x v="3"/>
    <x v="0"/>
    <x v="0"/>
    <x v="2"/>
    <x v="1"/>
    <x v="1"/>
    <x v="1"/>
    <x v="0"/>
    <x v="0"/>
    <x v="6"/>
    <x v="1"/>
    <x v="2"/>
    <x v="2"/>
    <x v="3"/>
    <x v="1"/>
    <x v="2"/>
    <x v="4"/>
    <x v="1"/>
    <x v="1"/>
    <x v="2"/>
    <x v="2"/>
    <x v="4"/>
    <x v="5"/>
    <x v="1"/>
    <x v="1"/>
    <x v="1"/>
    <x v="1"/>
    <x v="1"/>
    <x v="0"/>
    <x v="0"/>
    <x v="0"/>
  </r>
  <r>
    <x v="0"/>
    <x v="1"/>
    <x v="5"/>
    <x v="0"/>
    <x v="8"/>
    <x v="30"/>
    <x v="3"/>
    <x v="2"/>
    <x v="2"/>
    <x v="3"/>
    <x v="3"/>
    <x v="0"/>
    <x v="1"/>
    <x v="0"/>
    <x v="0"/>
    <x v="0"/>
    <x v="3"/>
    <x v="2"/>
    <x v="0"/>
    <x v="3"/>
    <x v="1"/>
    <x v="2"/>
    <x v="1"/>
    <x v="1"/>
    <x v="1"/>
    <x v="1"/>
    <x v="0"/>
    <x v="2"/>
    <x v="4"/>
    <x v="2"/>
    <x v="1"/>
    <x v="4"/>
    <x v="4"/>
    <x v="1"/>
    <x v="1"/>
    <x v="4"/>
    <x v="0"/>
    <x v="0"/>
    <x v="0"/>
    <x v="0"/>
    <x v="0"/>
    <x v="0"/>
    <x v="0"/>
    <x v="1"/>
    <x v="0"/>
    <x v="1"/>
    <x v="2"/>
    <x v="0"/>
    <x v="0"/>
    <x v="0"/>
  </r>
  <r>
    <x v="0"/>
    <x v="1"/>
    <x v="5"/>
    <x v="0"/>
    <x v="8"/>
    <x v="31"/>
    <x v="0"/>
    <x v="3"/>
    <x v="2"/>
    <x v="2"/>
    <x v="2"/>
    <x v="2"/>
    <x v="3"/>
    <x v="4"/>
    <x v="2"/>
    <x v="2"/>
    <x v="2"/>
    <x v="2"/>
    <x v="1"/>
    <x v="3"/>
    <x v="1"/>
    <x v="2"/>
    <x v="2"/>
    <x v="0"/>
    <x v="0"/>
    <x v="3"/>
    <x v="0"/>
    <x v="4"/>
    <x v="0"/>
    <x v="2"/>
    <x v="2"/>
    <x v="3"/>
    <x v="3"/>
    <x v="3"/>
    <x v="1"/>
    <x v="3"/>
    <x v="0"/>
    <x v="1"/>
    <x v="1"/>
    <x v="1"/>
    <x v="2"/>
    <x v="2"/>
    <x v="1"/>
    <x v="1"/>
    <x v="0"/>
    <x v="1"/>
    <x v="1"/>
    <x v="0"/>
    <x v="0"/>
    <x v="0"/>
  </r>
  <r>
    <x v="0"/>
    <x v="1"/>
    <x v="5"/>
    <x v="0"/>
    <x v="8"/>
    <x v="31"/>
    <x v="0"/>
    <x v="0"/>
    <x v="0"/>
    <x v="0"/>
    <x v="0"/>
    <x v="0"/>
    <x v="0"/>
    <x v="0"/>
    <x v="0"/>
    <x v="0"/>
    <x v="0"/>
    <x v="0"/>
    <x v="0"/>
    <x v="0"/>
    <x v="0"/>
    <x v="0"/>
    <x v="0"/>
    <x v="4"/>
    <x v="4"/>
    <x v="0"/>
    <x v="2"/>
    <x v="1"/>
    <x v="1"/>
    <x v="1"/>
    <x v="0"/>
    <x v="0"/>
    <x v="0"/>
    <x v="0"/>
    <x v="0"/>
    <x v="0"/>
    <x v="3"/>
    <x v="1"/>
    <x v="3"/>
    <x v="4"/>
    <x v="1"/>
    <x v="1"/>
    <x v="1"/>
    <x v="0"/>
    <x v="0"/>
    <x v="0"/>
    <x v="0"/>
    <x v="0"/>
    <x v="0"/>
    <x v="0"/>
  </r>
  <r>
    <x v="0"/>
    <x v="1"/>
    <x v="5"/>
    <x v="0"/>
    <x v="8"/>
    <x v="31"/>
    <x v="1"/>
    <x v="2"/>
    <x v="3"/>
    <x v="0"/>
    <x v="3"/>
    <x v="1"/>
    <x v="4"/>
    <x v="4"/>
    <x v="2"/>
    <x v="4"/>
    <x v="3"/>
    <x v="2"/>
    <x v="4"/>
    <x v="3"/>
    <x v="3"/>
    <x v="2"/>
    <x v="2"/>
    <x v="0"/>
    <x v="1"/>
    <x v="1"/>
    <x v="4"/>
    <x v="2"/>
    <x v="1"/>
    <x v="1"/>
    <x v="1"/>
    <x v="2"/>
    <x v="1"/>
    <x v="5"/>
    <x v="3"/>
    <x v="3"/>
    <x v="0"/>
    <x v="0"/>
    <x v="0"/>
    <x v="0"/>
    <x v="0"/>
    <x v="0"/>
    <x v="5"/>
    <x v="1"/>
    <x v="1"/>
    <x v="0"/>
    <x v="1"/>
    <x v="0"/>
    <x v="0"/>
    <x v="0"/>
  </r>
  <r>
    <x v="0"/>
    <x v="1"/>
    <x v="5"/>
    <x v="0"/>
    <x v="8"/>
    <x v="31"/>
    <x v="3"/>
    <x v="4"/>
    <x v="1"/>
    <x v="0"/>
    <x v="3"/>
    <x v="1"/>
    <x v="2"/>
    <x v="4"/>
    <x v="3"/>
    <x v="3"/>
    <x v="3"/>
    <x v="3"/>
    <x v="3"/>
    <x v="0"/>
    <x v="2"/>
    <x v="0"/>
    <x v="2"/>
    <x v="1"/>
    <x v="1"/>
    <x v="1"/>
    <x v="0"/>
    <x v="0"/>
    <x v="1"/>
    <x v="1"/>
    <x v="2"/>
    <x v="3"/>
    <x v="4"/>
    <x v="4"/>
    <x v="0"/>
    <x v="3"/>
    <x v="1"/>
    <x v="1"/>
    <x v="4"/>
    <x v="3"/>
    <x v="5"/>
    <x v="1"/>
    <x v="1"/>
    <x v="3"/>
    <x v="1"/>
    <x v="1"/>
    <x v="2"/>
    <x v="0"/>
    <x v="0"/>
    <x v="0"/>
  </r>
  <r>
    <x v="0"/>
    <x v="1"/>
    <x v="5"/>
    <x v="0"/>
    <x v="8"/>
    <x v="31"/>
    <x v="1"/>
    <x v="2"/>
    <x v="3"/>
    <x v="3"/>
    <x v="3"/>
    <x v="1"/>
    <x v="4"/>
    <x v="0"/>
    <x v="3"/>
    <x v="3"/>
    <x v="3"/>
    <x v="3"/>
    <x v="3"/>
    <x v="3"/>
    <x v="3"/>
    <x v="1"/>
    <x v="2"/>
    <x v="0"/>
    <x v="1"/>
    <x v="4"/>
    <x v="1"/>
    <x v="0"/>
    <x v="1"/>
    <x v="1"/>
    <x v="2"/>
    <x v="3"/>
    <x v="2"/>
    <x v="2"/>
    <x v="3"/>
    <x v="2"/>
    <x v="0"/>
    <x v="1"/>
    <x v="2"/>
    <x v="2"/>
    <x v="2"/>
    <x v="2"/>
    <x v="1"/>
    <x v="1"/>
    <x v="1"/>
    <x v="2"/>
    <x v="2"/>
    <x v="0"/>
    <x v="0"/>
    <x v="0"/>
  </r>
  <r>
    <x v="0"/>
    <x v="1"/>
    <x v="5"/>
    <x v="0"/>
    <x v="8"/>
    <x v="31"/>
    <x v="0"/>
    <x v="3"/>
    <x v="2"/>
    <x v="2"/>
    <x v="2"/>
    <x v="2"/>
    <x v="3"/>
    <x v="4"/>
    <x v="0"/>
    <x v="2"/>
    <x v="2"/>
    <x v="3"/>
    <x v="1"/>
    <x v="2"/>
    <x v="1"/>
    <x v="0"/>
    <x v="2"/>
    <x v="0"/>
    <x v="4"/>
    <x v="0"/>
    <x v="2"/>
    <x v="1"/>
    <x v="1"/>
    <x v="1"/>
    <x v="0"/>
    <x v="0"/>
    <x v="0"/>
    <x v="0"/>
    <x v="0"/>
    <x v="0"/>
    <x v="3"/>
    <x v="1"/>
    <x v="4"/>
    <x v="1"/>
    <x v="1"/>
    <x v="1"/>
    <x v="1"/>
    <x v="0"/>
    <x v="0"/>
    <x v="0"/>
    <x v="1"/>
    <x v="0"/>
    <x v="0"/>
    <x v="0"/>
  </r>
  <r>
    <x v="0"/>
    <x v="1"/>
    <x v="5"/>
    <x v="0"/>
    <x v="8"/>
    <x v="31"/>
    <x v="1"/>
    <x v="2"/>
    <x v="3"/>
    <x v="1"/>
    <x v="3"/>
    <x v="1"/>
    <x v="4"/>
    <x v="2"/>
    <x v="3"/>
    <x v="2"/>
    <x v="2"/>
    <x v="2"/>
    <x v="1"/>
    <x v="3"/>
    <x v="1"/>
    <x v="2"/>
    <x v="2"/>
    <x v="0"/>
    <x v="1"/>
    <x v="1"/>
    <x v="1"/>
    <x v="0"/>
    <x v="0"/>
    <x v="2"/>
    <x v="2"/>
    <x v="2"/>
    <x v="3"/>
    <x v="1"/>
    <x v="3"/>
    <x v="3"/>
    <x v="1"/>
    <x v="1"/>
    <x v="4"/>
    <x v="2"/>
    <x v="2"/>
    <x v="2"/>
    <x v="1"/>
    <x v="0"/>
    <x v="1"/>
    <x v="2"/>
    <x v="0"/>
    <x v="0"/>
    <x v="0"/>
    <x v="0"/>
  </r>
  <r>
    <x v="0"/>
    <x v="1"/>
    <x v="5"/>
    <x v="0"/>
    <x v="8"/>
    <x v="31"/>
    <x v="1"/>
    <x v="3"/>
    <x v="2"/>
    <x v="1"/>
    <x v="3"/>
    <x v="2"/>
    <x v="3"/>
    <x v="0"/>
    <x v="0"/>
    <x v="2"/>
    <x v="2"/>
    <x v="2"/>
    <x v="1"/>
    <x v="3"/>
    <x v="0"/>
    <x v="0"/>
    <x v="0"/>
    <x v="4"/>
    <x v="4"/>
    <x v="0"/>
    <x v="0"/>
    <x v="4"/>
    <x v="1"/>
    <x v="1"/>
    <x v="0"/>
    <x v="0"/>
    <x v="0"/>
    <x v="0"/>
    <x v="0"/>
    <x v="0"/>
    <x v="0"/>
    <x v="1"/>
    <x v="4"/>
    <x v="2"/>
    <x v="2"/>
    <x v="1"/>
    <x v="1"/>
    <x v="0"/>
    <x v="0"/>
    <x v="0"/>
    <x v="1"/>
    <x v="0"/>
    <x v="0"/>
    <x v="0"/>
  </r>
  <r>
    <x v="0"/>
    <x v="1"/>
    <x v="5"/>
    <x v="0"/>
    <x v="8"/>
    <x v="31"/>
    <x v="1"/>
    <x v="3"/>
    <x v="2"/>
    <x v="0"/>
    <x v="2"/>
    <x v="2"/>
    <x v="2"/>
    <x v="4"/>
    <x v="2"/>
    <x v="2"/>
    <x v="2"/>
    <x v="3"/>
    <x v="1"/>
    <x v="0"/>
    <x v="0"/>
    <x v="0"/>
    <x v="0"/>
    <x v="4"/>
    <x v="0"/>
    <x v="3"/>
    <x v="0"/>
    <x v="4"/>
    <x v="1"/>
    <x v="1"/>
    <x v="2"/>
    <x v="3"/>
    <x v="3"/>
    <x v="3"/>
    <x v="0"/>
    <x v="1"/>
    <x v="0"/>
    <x v="1"/>
    <x v="4"/>
    <x v="2"/>
    <x v="2"/>
    <x v="1"/>
    <x v="1"/>
    <x v="0"/>
    <x v="1"/>
    <x v="0"/>
    <x v="0"/>
    <x v="0"/>
    <x v="0"/>
    <x v="0"/>
  </r>
  <r>
    <x v="0"/>
    <x v="1"/>
    <x v="5"/>
    <x v="0"/>
    <x v="8"/>
    <x v="31"/>
    <x v="1"/>
    <x v="2"/>
    <x v="3"/>
    <x v="2"/>
    <x v="3"/>
    <x v="3"/>
    <x v="2"/>
    <x v="2"/>
    <x v="1"/>
    <x v="2"/>
    <x v="3"/>
    <x v="2"/>
    <x v="4"/>
    <x v="3"/>
    <x v="1"/>
    <x v="1"/>
    <x v="4"/>
    <x v="0"/>
    <x v="0"/>
    <x v="3"/>
    <x v="1"/>
    <x v="5"/>
    <x v="1"/>
    <x v="1"/>
    <x v="1"/>
    <x v="1"/>
    <x v="3"/>
    <x v="3"/>
    <x v="0"/>
    <x v="0"/>
    <x v="0"/>
    <x v="1"/>
    <x v="4"/>
    <x v="1"/>
    <x v="5"/>
    <x v="5"/>
    <x v="1"/>
    <x v="2"/>
    <x v="1"/>
    <x v="1"/>
    <x v="4"/>
    <x v="0"/>
    <x v="0"/>
    <x v="0"/>
  </r>
  <r>
    <x v="0"/>
    <x v="1"/>
    <x v="5"/>
    <x v="0"/>
    <x v="3"/>
    <x v="32"/>
    <x v="0"/>
    <x v="2"/>
    <x v="3"/>
    <x v="2"/>
    <x v="3"/>
    <x v="1"/>
    <x v="2"/>
    <x v="4"/>
    <x v="3"/>
    <x v="2"/>
    <x v="3"/>
    <x v="3"/>
    <x v="5"/>
    <x v="5"/>
    <x v="5"/>
    <x v="6"/>
    <x v="5"/>
    <x v="5"/>
    <x v="5"/>
    <x v="5"/>
    <x v="6"/>
    <x v="6"/>
    <x v="3"/>
    <x v="4"/>
    <x v="5"/>
    <x v="4"/>
    <x v="5"/>
    <x v="6"/>
    <x v="5"/>
    <x v="5"/>
    <x v="5"/>
    <x v="1"/>
    <x v="3"/>
    <x v="0"/>
    <x v="0"/>
    <x v="0"/>
    <x v="1"/>
    <x v="4"/>
    <x v="2"/>
    <x v="3"/>
    <x v="5"/>
    <x v="0"/>
    <x v="0"/>
    <x v="0"/>
  </r>
  <r>
    <x v="0"/>
    <x v="1"/>
    <x v="5"/>
    <x v="0"/>
    <x v="3"/>
    <x v="32"/>
    <x v="1"/>
    <x v="3"/>
    <x v="2"/>
    <x v="1"/>
    <x v="3"/>
    <x v="1"/>
    <x v="2"/>
    <x v="0"/>
    <x v="2"/>
    <x v="2"/>
    <x v="0"/>
    <x v="3"/>
    <x v="4"/>
    <x v="2"/>
    <x v="0"/>
    <x v="0"/>
    <x v="2"/>
    <x v="0"/>
    <x v="2"/>
    <x v="2"/>
    <x v="0"/>
    <x v="0"/>
    <x v="1"/>
    <x v="1"/>
    <x v="0"/>
    <x v="0"/>
    <x v="3"/>
    <x v="5"/>
    <x v="3"/>
    <x v="2"/>
    <x v="0"/>
    <x v="1"/>
    <x v="1"/>
    <x v="1"/>
    <x v="0"/>
    <x v="2"/>
    <x v="1"/>
    <x v="1"/>
    <x v="0"/>
    <x v="1"/>
    <x v="2"/>
    <x v="0"/>
    <x v="0"/>
    <x v="0"/>
  </r>
  <r>
    <x v="0"/>
    <x v="1"/>
    <x v="5"/>
    <x v="0"/>
    <x v="3"/>
    <x v="32"/>
    <x v="1"/>
    <x v="3"/>
    <x v="2"/>
    <x v="2"/>
    <x v="3"/>
    <x v="2"/>
    <x v="3"/>
    <x v="4"/>
    <x v="2"/>
    <x v="2"/>
    <x v="2"/>
    <x v="3"/>
    <x v="1"/>
    <x v="3"/>
    <x v="3"/>
    <x v="1"/>
    <x v="2"/>
    <x v="0"/>
    <x v="0"/>
    <x v="3"/>
    <x v="0"/>
    <x v="0"/>
    <x v="4"/>
    <x v="2"/>
    <x v="2"/>
    <x v="3"/>
    <x v="3"/>
    <x v="1"/>
    <x v="0"/>
    <x v="3"/>
    <x v="0"/>
    <x v="1"/>
    <x v="4"/>
    <x v="1"/>
    <x v="4"/>
    <x v="5"/>
    <x v="1"/>
    <x v="1"/>
    <x v="0"/>
    <x v="1"/>
    <x v="2"/>
    <x v="0"/>
    <x v="0"/>
    <x v="0"/>
  </r>
  <r>
    <x v="0"/>
    <x v="1"/>
    <x v="5"/>
    <x v="0"/>
    <x v="3"/>
    <x v="32"/>
    <x v="0"/>
    <x v="3"/>
    <x v="0"/>
    <x v="0"/>
    <x v="0"/>
    <x v="0"/>
    <x v="3"/>
    <x v="0"/>
    <x v="2"/>
    <x v="0"/>
    <x v="0"/>
    <x v="3"/>
    <x v="0"/>
    <x v="3"/>
    <x v="0"/>
    <x v="0"/>
    <x v="0"/>
    <x v="0"/>
    <x v="4"/>
    <x v="0"/>
    <x v="1"/>
    <x v="4"/>
    <x v="0"/>
    <x v="1"/>
    <x v="0"/>
    <x v="0"/>
    <x v="0"/>
    <x v="3"/>
    <x v="0"/>
    <x v="3"/>
    <x v="3"/>
    <x v="1"/>
    <x v="1"/>
    <x v="1"/>
    <x v="2"/>
    <x v="1"/>
    <x v="1"/>
    <x v="1"/>
    <x v="0"/>
    <x v="1"/>
    <x v="2"/>
    <x v="0"/>
    <x v="0"/>
    <x v="0"/>
  </r>
  <r>
    <x v="0"/>
    <x v="1"/>
    <x v="5"/>
    <x v="0"/>
    <x v="3"/>
    <x v="32"/>
    <x v="1"/>
    <x v="3"/>
    <x v="2"/>
    <x v="3"/>
    <x v="2"/>
    <x v="2"/>
    <x v="3"/>
    <x v="4"/>
    <x v="3"/>
    <x v="2"/>
    <x v="2"/>
    <x v="3"/>
    <x v="1"/>
    <x v="3"/>
    <x v="1"/>
    <x v="2"/>
    <x v="2"/>
    <x v="0"/>
    <x v="0"/>
    <x v="1"/>
    <x v="0"/>
    <x v="4"/>
    <x v="4"/>
    <x v="2"/>
    <x v="2"/>
    <x v="3"/>
    <x v="1"/>
    <x v="1"/>
    <x v="0"/>
    <x v="3"/>
    <x v="0"/>
    <x v="1"/>
    <x v="2"/>
    <x v="1"/>
    <x v="4"/>
    <x v="2"/>
    <x v="1"/>
    <x v="1"/>
    <x v="0"/>
    <x v="0"/>
    <x v="0"/>
    <x v="0"/>
    <x v="0"/>
    <x v="0"/>
  </r>
  <r>
    <x v="0"/>
    <x v="1"/>
    <x v="5"/>
    <x v="0"/>
    <x v="3"/>
    <x v="32"/>
    <x v="1"/>
    <x v="3"/>
    <x v="2"/>
    <x v="2"/>
    <x v="3"/>
    <x v="2"/>
    <x v="2"/>
    <x v="4"/>
    <x v="2"/>
    <x v="3"/>
    <x v="2"/>
    <x v="2"/>
    <x v="4"/>
    <x v="2"/>
    <x v="0"/>
    <x v="0"/>
    <x v="2"/>
    <x v="0"/>
    <x v="1"/>
    <x v="3"/>
    <x v="1"/>
    <x v="0"/>
    <x v="1"/>
    <x v="1"/>
    <x v="2"/>
    <x v="0"/>
    <x v="3"/>
    <x v="1"/>
    <x v="0"/>
    <x v="1"/>
    <x v="0"/>
    <x v="1"/>
    <x v="5"/>
    <x v="3"/>
    <x v="5"/>
    <x v="4"/>
    <x v="1"/>
    <x v="1"/>
    <x v="1"/>
    <x v="0"/>
    <x v="0"/>
    <x v="0"/>
    <x v="0"/>
    <x v="0"/>
  </r>
  <r>
    <x v="0"/>
    <x v="1"/>
    <x v="5"/>
    <x v="0"/>
    <x v="3"/>
    <x v="32"/>
    <x v="1"/>
    <x v="2"/>
    <x v="3"/>
    <x v="1"/>
    <x v="3"/>
    <x v="5"/>
    <x v="2"/>
    <x v="3"/>
    <x v="2"/>
    <x v="2"/>
    <x v="3"/>
    <x v="2"/>
    <x v="3"/>
    <x v="2"/>
    <x v="3"/>
    <x v="2"/>
    <x v="2"/>
    <x v="0"/>
    <x v="1"/>
    <x v="1"/>
    <x v="0"/>
    <x v="4"/>
    <x v="1"/>
    <x v="1"/>
    <x v="2"/>
    <x v="3"/>
    <x v="2"/>
    <x v="2"/>
    <x v="3"/>
    <x v="2"/>
    <x v="0"/>
    <x v="1"/>
    <x v="2"/>
    <x v="1"/>
    <x v="4"/>
    <x v="2"/>
    <x v="1"/>
    <x v="1"/>
    <x v="1"/>
    <x v="2"/>
    <x v="2"/>
    <x v="0"/>
    <x v="0"/>
    <x v="0"/>
  </r>
  <r>
    <x v="0"/>
    <x v="1"/>
    <x v="5"/>
    <x v="0"/>
    <x v="3"/>
    <x v="32"/>
    <x v="0"/>
    <x v="2"/>
    <x v="3"/>
    <x v="3"/>
    <x v="3"/>
    <x v="3"/>
    <x v="2"/>
    <x v="0"/>
    <x v="1"/>
    <x v="3"/>
    <x v="4"/>
    <x v="4"/>
    <x v="3"/>
    <x v="3"/>
    <x v="3"/>
    <x v="4"/>
    <x v="2"/>
    <x v="0"/>
    <x v="1"/>
    <x v="1"/>
    <x v="1"/>
    <x v="2"/>
    <x v="0"/>
    <x v="0"/>
    <x v="2"/>
    <x v="3"/>
    <x v="3"/>
    <x v="5"/>
    <x v="4"/>
    <x v="2"/>
    <x v="1"/>
    <x v="1"/>
    <x v="2"/>
    <x v="3"/>
    <x v="4"/>
    <x v="3"/>
    <x v="1"/>
    <x v="2"/>
    <x v="1"/>
    <x v="2"/>
    <x v="4"/>
    <x v="0"/>
    <x v="0"/>
    <x v="0"/>
  </r>
  <r>
    <x v="0"/>
    <x v="1"/>
    <x v="5"/>
    <x v="0"/>
    <x v="3"/>
    <x v="32"/>
    <x v="1"/>
    <x v="3"/>
    <x v="2"/>
    <x v="1"/>
    <x v="3"/>
    <x v="2"/>
    <x v="2"/>
    <x v="4"/>
    <x v="2"/>
    <x v="2"/>
    <x v="2"/>
    <x v="2"/>
    <x v="3"/>
    <x v="3"/>
    <x v="0"/>
    <x v="0"/>
    <x v="2"/>
    <x v="0"/>
    <x v="0"/>
    <x v="3"/>
    <x v="0"/>
    <x v="4"/>
    <x v="0"/>
    <x v="2"/>
    <x v="0"/>
    <x v="0"/>
    <x v="3"/>
    <x v="5"/>
    <x v="0"/>
    <x v="2"/>
    <x v="0"/>
    <x v="1"/>
    <x v="1"/>
    <x v="1"/>
    <x v="2"/>
    <x v="2"/>
    <x v="1"/>
    <x v="0"/>
    <x v="1"/>
    <x v="1"/>
    <x v="2"/>
    <x v="0"/>
    <x v="0"/>
    <x v="0"/>
  </r>
  <r>
    <x v="0"/>
    <x v="1"/>
    <x v="5"/>
    <x v="0"/>
    <x v="3"/>
    <x v="32"/>
    <x v="1"/>
    <x v="3"/>
    <x v="2"/>
    <x v="2"/>
    <x v="3"/>
    <x v="1"/>
    <x v="4"/>
    <x v="4"/>
    <x v="2"/>
    <x v="3"/>
    <x v="3"/>
    <x v="1"/>
    <x v="2"/>
    <x v="3"/>
    <x v="4"/>
    <x v="0"/>
    <x v="3"/>
    <x v="3"/>
    <x v="1"/>
    <x v="2"/>
    <x v="1"/>
    <x v="0"/>
    <x v="1"/>
    <x v="2"/>
    <x v="2"/>
    <x v="3"/>
    <x v="3"/>
    <x v="1"/>
    <x v="0"/>
    <x v="3"/>
    <x v="1"/>
    <x v="1"/>
    <x v="4"/>
    <x v="3"/>
    <x v="4"/>
    <x v="2"/>
    <x v="1"/>
    <x v="1"/>
    <x v="1"/>
    <x v="1"/>
    <x v="3"/>
    <x v="0"/>
    <x v="0"/>
    <x v="0"/>
  </r>
  <r>
    <x v="0"/>
    <x v="1"/>
    <x v="5"/>
    <x v="0"/>
    <x v="3"/>
    <x v="32"/>
    <x v="0"/>
    <x v="2"/>
    <x v="4"/>
    <x v="3"/>
    <x v="3"/>
    <x v="2"/>
    <x v="4"/>
    <x v="4"/>
    <x v="3"/>
    <x v="3"/>
    <x v="4"/>
    <x v="4"/>
    <x v="4"/>
    <x v="1"/>
    <x v="1"/>
    <x v="2"/>
    <x v="2"/>
    <x v="0"/>
    <x v="1"/>
    <x v="4"/>
    <x v="4"/>
    <x v="2"/>
    <x v="0"/>
    <x v="2"/>
    <x v="2"/>
    <x v="3"/>
    <x v="4"/>
    <x v="4"/>
    <x v="0"/>
    <x v="0"/>
    <x v="0"/>
    <x v="1"/>
    <x v="4"/>
    <x v="2"/>
    <x v="5"/>
    <x v="4"/>
    <x v="1"/>
    <x v="1"/>
    <x v="1"/>
    <x v="0"/>
    <x v="1"/>
    <x v="0"/>
    <x v="0"/>
    <x v="0"/>
  </r>
  <r>
    <x v="0"/>
    <x v="1"/>
    <x v="5"/>
    <x v="0"/>
    <x v="3"/>
    <x v="32"/>
    <x v="0"/>
    <x v="3"/>
    <x v="2"/>
    <x v="0"/>
    <x v="3"/>
    <x v="1"/>
    <x v="5"/>
    <x v="4"/>
    <x v="2"/>
    <x v="2"/>
    <x v="3"/>
    <x v="3"/>
    <x v="1"/>
    <x v="3"/>
    <x v="0"/>
    <x v="4"/>
    <x v="2"/>
    <x v="0"/>
    <x v="1"/>
    <x v="2"/>
    <x v="0"/>
    <x v="4"/>
    <x v="1"/>
    <x v="1"/>
    <x v="0"/>
    <x v="0"/>
    <x v="3"/>
    <x v="1"/>
    <x v="0"/>
    <x v="0"/>
    <x v="0"/>
    <x v="1"/>
    <x v="2"/>
    <x v="3"/>
    <x v="2"/>
    <x v="2"/>
    <x v="1"/>
    <x v="1"/>
    <x v="0"/>
    <x v="0"/>
    <x v="0"/>
    <x v="0"/>
    <x v="0"/>
    <x v="0"/>
  </r>
  <r>
    <x v="0"/>
    <x v="1"/>
    <x v="5"/>
    <x v="0"/>
    <x v="3"/>
    <x v="32"/>
    <x v="1"/>
    <x v="3"/>
    <x v="2"/>
    <x v="2"/>
    <x v="3"/>
    <x v="1"/>
    <x v="2"/>
    <x v="0"/>
    <x v="2"/>
    <x v="2"/>
    <x v="3"/>
    <x v="3"/>
    <x v="3"/>
    <x v="2"/>
    <x v="1"/>
    <x v="3"/>
    <x v="2"/>
    <x v="0"/>
    <x v="1"/>
    <x v="3"/>
    <x v="4"/>
    <x v="2"/>
    <x v="1"/>
    <x v="1"/>
    <x v="1"/>
    <x v="2"/>
    <x v="3"/>
    <x v="5"/>
    <x v="1"/>
    <x v="0"/>
    <x v="1"/>
    <x v="1"/>
    <x v="4"/>
    <x v="1"/>
    <x v="2"/>
    <x v="2"/>
    <x v="1"/>
    <x v="1"/>
    <x v="1"/>
    <x v="1"/>
    <x v="3"/>
    <x v="0"/>
    <x v="0"/>
    <x v="0"/>
  </r>
  <r>
    <x v="0"/>
    <x v="1"/>
    <x v="5"/>
    <x v="0"/>
    <x v="3"/>
    <x v="32"/>
    <x v="2"/>
    <x v="2"/>
    <x v="3"/>
    <x v="3"/>
    <x v="3"/>
    <x v="1"/>
    <x v="2"/>
    <x v="4"/>
    <x v="1"/>
    <x v="2"/>
    <x v="3"/>
    <x v="3"/>
    <x v="3"/>
    <x v="1"/>
    <x v="3"/>
    <x v="1"/>
    <x v="2"/>
    <x v="1"/>
    <x v="3"/>
    <x v="1"/>
    <x v="1"/>
    <x v="2"/>
    <x v="4"/>
    <x v="0"/>
    <x v="1"/>
    <x v="3"/>
    <x v="1"/>
    <x v="5"/>
    <x v="1"/>
    <x v="1"/>
    <x v="0"/>
    <x v="1"/>
    <x v="1"/>
    <x v="2"/>
    <x v="4"/>
    <x v="1"/>
    <x v="1"/>
    <x v="1"/>
    <x v="1"/>
    <x v="2"/>
    <x v="2"/>
    <x v="0"/>
    <x v="0"/>
    <x v="0"/>
  </r>
  <r>
    <x v="0"/>
    <x v="1"/>
    <x v="5"/>
    <x v="0"/>
    <x v="3"/>
    <x v="32"/>
    <x v="1"/>
    <x v="2"/>
    <x v="3"/>
    <x v="3"/>
    <x v="3"/>
    <x v="2"/>
    <x v="2"/>
    <x v="4"/>
    <x v="2"/>
    <x v="2"/>
    <x v="2"/>
    <x v="2"/>
    <x v="1"/>
    <x v="0"/>
    <x v="0"/>
    <x v="2"/>
    <x v="2"/>
    <x v="0"/>
    <x v="1"/>
    <x v="3"/>
    <x v="0"/>
    <x v="0"/>
    <x v="0"/>
    <x v="1"/>
    <x v="2"/>
    <x v="2"/>
    <x v="3"/>
    <x v="1"/>
    <x v="0"/>
    <x v="3"/>
    <x v="0"/>
    <x v="1"/>
    <x v="2"/>
    <x v="1"/>
    <x v="2"/>
    <x v="2"/>
    <x v="1"/>
    <x v="1"/>
    <x v="0"/>
    <x v="1"/>
    <x v="2"/>
    <x v="0"/>
    <x v="0"/>
    <x v="0"/>
  </r>
  <r>
    <x v="0"/>
    <x v="1"/>
    <x v="5"/>
    <x v="0"/>
    <x v="3"/>
    <x v="32"/>
    <x v="2"/>
    <x v="2"/>
    <x v="2"/>
    <x v="2"/>
    <x v="2"/>
    <x v="2"/>
    <x v="5"/>
    <x v="0"/>
    <x v="3"/>
    <x v="3"/>
    <x v="4"/>
    <x v="4"/>
    <x v="4"/>
    <x v="3"/>
    <x v="0"/>
    <x v="0"/>
    <x v="2"/>
    <x v="0"/>
    <x v="3"/>
    <x v="3"/>
    <x v="0"/>
    <x v="0"/>
    <x v="0"/>
    <x v="1"/>
    <x v="0"/>
    <x v="0"/>
    <x v="0"/>
    <x v="0"/>
    <x v="3"/>
    <x v="2"/>
    <x v="0"/>
    <x v="2"/>
    <x v="0"/>
    <x v="0"/>
    <x v="0"/>
    <x v="0"/>
    <x v="1"/>
    <x v="0"/>
    <x v="1"/>
    <x v="1"/>
    <x v="4"/>
    <x v="0"/>
    <x v="0"/>
    <x v="0"/>
  </r>
  <r>
    <x v="0"/>
    <x v="1"/>
    <x v="5"/>
    <x v="0"/>
    <x v="3"/>
    <x v="32"/>
    <x v="1"/>
    <x v="3"/>
    <x v="2"/>
    <x v="3"/>
    <x v="3"/>
    <x v="2"/>
    <x v="2"/>
    <x v="4"/>
    <x v="2"/>
    <x v="2"/>
    <x v="4"/>
    <x v="2"/>
    <x v="3"/>
    <x v="2"/>
    <x v="0"/>
    <x v="1"/>
    <x v="0"/>
    <x v="4"/>
    <x v="1"/>
    <x v="1"/>
    <x v="0"/>
    <x v="4"/>
    <x v="1"/>
    <x v="1"/>
    <x v="0"/>
    <x v="3"/>
    <x v="3"/>
    <x v="1"/>
    <x v="3"/>
    <x v="1"/>
    <x v="0"/>
    <x v="1"/>
    <x v="2"/>
    <x v="1"/>
    <x v="1"/>
    <x v="2"/>
    <x v="1"/>
    <x v="1"/>
    <x v="1"/>
    <x v="0"/>
    <x v="2"/>
    <x v="0"/>
    <x v="0"/>
    <x v="0"/>
  </r>
  <r>
    <x v="0"/>
    <x v="1"/>
    <x v="5"/>
    <x v="0"/>
    <x v="3"/>
    <x v="32"/>
    <x v="0"/>
    <x v="2"/>
    <x v="2"/>
    <x v="2"/>
    <x v="2"/>
    <x v="1"/>
    <x v="2"/>
    <x v="4"/>
    <x v="0"/>
    <x v="2"/>
    <x v="2"/>
    <x v="3"/>
    <x v="1"/>
    <x v="2"/>
    <x v="0"/>
    <x v="2"/>
    <x v="2"/>
    <x v="3"/>
    <x v="0"/>
    <x v="3"/>
    <x v="0"/>
    <x v="1"/>
    <x v="1"/>
    <x v="1"/>
    <x v="0"/>
    <x v="3"/>
    <x v="1"/>
    <x v="2"/>
    <x v="1"/>
    <x v="3"/>
    <x v="1"/>
    <x v="1"/>
    <x v="1"/>
    <x v="4"/>
    <x v="2"/>
    <x v="1"/>
    <x v="1"/>
    <x v="0"/>
    <x v="0"/>
    <x v="0"/>
    <x v="4"/>
    <x v="0"/>
    <x v="0"/>
    <x v="0"/>
  </r>
  <r>
    <x v="0"/>
    <x v="1"/>
    <x v="5"/>
    <x v="0"/>
    <x v="3"/>
    <x v="32"/>
    <x v="1"/>
    <x v="0"/>
    <x v="0"/>
    <x v="2"/>
    <x v="3"/>
    <x v="1"/>
    <x v="2"/>
    <x v="0"/>
    <x v="2"/>
    <x v="2"/>
    <x v="2"/>
    <x v="3"/>
    <x v="1"/>
    <x v="0"/>
    <x v="1"/>
    <x v="2"/>
    <x v="2"/>
    <x v="4"/>
    <x v="1"/>
    <x v="2"/>
    <x v="0"/>
    <x v="0"/>
    <x v="1"/>
    <x v="1"/>
    <x v="0"/>
    <x v="3"/>
    <x v="3"/>
    <x v="1"/>
    <x v="1"/>
    <x v="2"/>
    <x v="0"/>
    <x v="1"/>
    <x v="2"/>
    <x v="4"/>
    <x v="4"/>
    <x v="5"/>
    <x v="1"/>
    <x v="1"/>
    <x v="0"/>
    <x v="2"/>
    <x v="1"/>
    <x v="0"/>
    <x v="0"/>
    <x v="0"/>
  </r>
  <r>
    <x v="0"/>
    <x v="1"/>
    <x v="5"/>
    <x v="0"/>
    <x v="3"/>
    <x v="32"/>
    <x v="1"/>
    <x v="3"/>
    <x v="2"/>
    <x v="2"/>
    <x v="3"/>
    <x v="1"/>
    <x v="4"/>
    <x v="4"/>
    <x v="2"/>
    <x v="2"/>
    <x v="3"/>
    <x v="2"/>
    <x v="3"/>
    <x v="3"/>
    <x v="0"/>
    <x v="0"/>
    <x v="2"/>
    <x v="0"/>
    <x v="1"/>
    <x v="3"/>
    <x v="0"/>
    <x v="0"/>
    <x v="4"/>
    <x v="2"/>
    <x v="2"/>
    <x v="0"/>
    <x v="2"/>
    <x v="2"/>
    <x v="1"/>
    <x v="2"/>
    <x v="0"/>
    <x v="1"/>
    <x v="1"/>
    <x v="2"/>
    <x v="4"/>
    <x v="5"/>
    <x v="1"/>
    <x v="3"/>
    <x v="1"/>
    <x v="0"/>
    <x v="2"/>
    <x v="0"/>
    <x v="0"/>
    <x v="0"/>
  </r>
  <r>
    <x v="0"/>
    <x v="1"/>
    <x v="5"/>
    <x v="0"/>
    <x v="3"/>
    <x v="32"/>
    <x v="1"/>
    <x v="3"/>
    <x v="2"/>
    <x v="3"/>
    <x v="2"/>
    <x v="1"/>
    <x v="4"/>
    <x v="4"/>
    <x v="2"/>
    <x v="3"/>
    <x v="2"/>
    <x v="3"/>
    <x v="3"/>
    <x v="3"/>
    <x v="1"/>
    <x v="0"/>
    <x v="2"/>
    <x v="4"/>
    <x v="1"/>
    <x v="1"/>
    <x v="0"/>
    <x v="4"/>
    <x v="0"/>
    <x v="2"/>
    <x v="0"/>
    <x v="0"/>
    <x v="1"/>
    <x v="2"/>
    <x v="0"/>
    <x v="2"/>
    <x v="0"/>
    <x v="1"/>
    <x v="2"/>
    <x v="1"/>
    <x v="4"/>
    <x v="2"/>
    <x v="1"/>
    <x v="1"/>
    <x v="0"/>
    <x v="0"/>
    <x v="1"/>
    <x v="0"/>
    <x v="0"/>
    <x v="0"/>
  </r>
  <r>
    <x v="0"/>
    <x v="1"/>
    <x v="6"/>
    <x v="0"/>
    <x v="12"/>
    <x v="20"/>
    <x v="0"/>
    <x v="4"/>
    <x v="1"/>
    <x v="0"/>
    <x v="2"/>
    <x v="2"/>
    <x v="0"/>
    <x v="4"/>
    <x v="2"/>
    <x v="3"/>
    <x v="3"/>
    <x v="0"/>
    <x v="3"/>
    <x v="2"/>
    <x v="3"/>
    <x v="0"/>
    <x v="2"/>
    <x v="1"/>
    <x v="1"/>
    <x v="1"/>
    <x v="1"/>
    <x v="1"/>
    <x v="4"/>
    <x v="0"/>
    <x v="1"/>
    <x v="3"/>
    <x v="1"/>
    <x v="1"/>
    <x v="4"/>
    <x v="4"/>
    <x v="4"/>
    <x v="1"/>
    <x v="1"/>
    <x v="2"/>
    <x v="4"/>
    <x v="4"/>
    <x v="1"/>
    <x v="0"/>
    <x v="1"/>
    <x v="0"/>
    <x v="1"/>
    <x v="0"/>
    <x v="0"/>
    <x v="0"/>
  </r>
  <r>
    <x v="0"/>
    <x v="1"/>
    <x v="5"/>
    <x v="0"/>
    <x v="3"/>
    <x v="32"/>
    <x v="1"/>
    <x v="3"/>
    <x v="2"/>
    <x v="3"/>
    <x v="3"/>
    <x v="3"/>
    <x v="4"/>
    <x v="3"/>
    <x v="2"/>
    <x v="2"/>
    <x v="2"/>
    <x v="2"/>
    <x v="4"/>
    <x v="2"/>
    <x v="1"/>
    <x v="1"/>
    <x v="1"/>
    <x v="1"/>
    <x v="1"/>
    <x v="1"/>
    <x v="1"/>
    <x v="2"/>
    <x v="4"/>
    <x v="6"/>
    <x v="3"/>
    <x v="1"/>
    <x v="2"/>
    <x v="2"/>
    <x v="3"/>
    <x v="4"/>
    <x v="1"/>
    <x v="1"/>
    <x v="2"/>
    <x v="2"/>
    <x v="5"/>
    <x v="4"/>
    <x v="1"/>
    <x v="2"/>
    <x v="1"/>
    <x v="2"/>
    <x v="3"/>
    <x v="0"/>
    <x v="0"/>
    <x v="0"/>
  </r>
  <r>
    <x v="0"/>
    <x v="1"/>
    <x v="5"/>
    <x v="0"/>
    <x v="3"/>
    <x v="32"/>
    <x v="0"/>
    <x v="3"/>
    <x v="0"/>
    <x v="2"/>
    <x v="3"/>
    <x v="2"/>
    <x v="3"/>
    <x v="4"/>
    <x v="2"/>
    <x v="2"/>
    <x v="2"/>
    <x v="1"/>
    <x v="0"/>
    <x v="2"/>
    <x v="1"/>
    <x v="2"/>
    <x v="0"/>
    <x v="2"/>
    <x v="0"/>
    <x v="3"/>
    <x v="1"/>
    <x v="2"/>
    <x v="0"/>
    <x v="3"/>
    <x v="0"/>
    <x v="0"/>
    <x v="0"/>
    <x v="3"/>
    <x v="0"/>
    <x v="0"/>
    <x v="0"/>
    <x v="1"/>
    <x v="5"/>
    <x v="4"/>
    <x v="1"/>
    <x v="1"/>
    <x v="1"/>
    <x v="1"/>
    <x v="0"/>
    <x v="2"/>
    <x v="0"/>
    <x v="0"/>
    <x v="0"/>
    <x v="0"/>
  </r>
  <r>
    <x v="0"/>
    <x v="1"/>
    <x v="5"/>
    <x v="0"/>
    <x v="3"/>
    <x v="33"/>
    <x v="3"/>
    <x v="2"/>
    <x v="2"/>
    <x v="4"/>
    <x v="2"/>
    <x v="1"/>
    <x v="3"/>
    <x v="4"/>
    <x v="0"/>
    <x v="0"/>
    <x v="0"/>
    <x v="2"/>
    <x v="4"/>
    <x v="0"/>
    <x v="1"/>
    <x v="0"/>
    <x v="2"/>
    <x v="1"/>
    <x v="3"/>
    <x v="3"/>
    <x v="2"/>
    <x v="4"/>
    <x v="6"/>
    <x v="1"/>
    <x v="1"/>
    <x v="3"/>
    <x v="1"/>
    <x v="1"/>
    <x v="0"/>
    <x v="0"/>
    <x v="0"/>
    <x v="1"/>
    <x v="5"/>
    <x v="5"/>
    <x v="3"/>
    <x v="3"/>
    <x v="1"/>
    <x v="0"/>
    <x v="0"/>
    <x v="0"/>
    <x v="0"/>
    <x v="0"/>
    <x v="0"/>
    <x v="0"/>
  </r>
  <r>
    <x v="0"/>
    <x v="1"/>
    <x v="5"/>
    <x v="0"/>
    <x v="3"/>
    <x v="33"/>
    <x v="0"/>
    <x v="2"/>
    <x v="3"/>
    <x v="4"/>
    <x v="3"/>
    <x v="2"/>
    <x v="3"/>
    <x v="3"/>
    <x v="0"/>
    <x v="2"/>
    <x v="2"/>
    <x v="0"/>
    <x v="4"/>
    <x v="1"/>
    <x v="1"/>
    <x v="0"/>
    <x v="1"/>
    <x v="1"/>
    <x v="1"/>
    <x v="1"/>
    <x v="2"/>
    <x v="1"/>
    <x v="1"/>
    <x v="1"/>
    <x v="2"/>
    <x v="0"/>
    <x v="1"/>
    <x v="5"/>
    <x v="1"/>
    <x v="3"/>
    <x v="1"/>
    <x v="1"/>
    <x v="1"/>
    <x v="4"/>
    <x v="5"/>
    <x v="1"/>
    <x v="1"/>
    <x v="2"/>
    <x v="0"/>
    <x v="0"/>
    <x v="0"/>
    <x v="0"/>
    <x v="0"/>
    <x v="0"/>
  </r>
  <r>
    <x v="0"/>
    <x v="1"/>
    <x v="5"/>
    <x v="0"/>
    <x v="3"/>
    <x v="13"/>
    <x v="0"/>
    <x v="4"/>
    <x v="3"/>
    <x v="1"/>
    <x v="3"/>
    <x v="3"/>
    <x v="4"/>
    <x v="4"/>
    <x v="1"/>
    <x v="3"/>
    <x v="3"/>
    <x v="1"/>
    <x v="1"/>
    <x v="4"/>
    <x v="0"/>
    <x v="0"/>
    <x v="1"/>
    <x v="2"/>
    <x v="0"/>
    <x v="2"/>
    <x v="2"/>
    <x v="0"/>
    <x v="4"/>
    <x v="2"/>
    <x v="1"/>
    <x v="3"/>
    <x v="4"/>
    <x v="1"/>
    <x v="4"/>
    <x v="3"/>
    <x v="1"/>
    <x v="1"/>
    <x v="2"/>
    <x v="1"/>
    <x v="1"/>
    <x v="4"/>
    <x v="1"/>
    <x v="3"/>
    <x v="1"/>
    <x v="1"/>
    <x v="4"/>
    <x v="0"/>
    <x v="0"/>
    <x v="0"/>
  </r>
  <r>
    <x v="0"/>
    <x v="1"/>
    <x v="5"/>
    <x v="0"/>
    <x v="3"/>
    <x v="33"/>
    <x v="1"/>
    <x v="2"/>
    <x v="2"/>
    <x v="1"/>
    <x v="2"/>
    <x v="2"/>
    <x v="2"/>
    <x v="4"/>
    <x v="2"/>
    <x v="0"/>
    <x v="2"/>
    <x v="1"/>
    <x v="3"/>
    <x v="0"/>
    <x v="1"/>
    <x v="2"/>
    <x v="2"/>
    <x v="0"/>
    <x v="1"/>
    <x v="3"/>
    <x v="0"/>
    <x v="0"/>
    <x v="1"/>
    <x v="1"/>
    <x v="0"/>
    <x v="0"/>
    <x v="0"/>
    <x v="1"/>
    <x v="1"/>
    <x v="3"/>
    <x v="0"/>
    <x v="1"/>
    <x v="3"/>
    <x v="4"/>
    <x v="1"/>
    <x v="1"/>
    <x v="1"/>
    <x v="1"/>
    <x v="1"/>
    <x v="1"/>
    <x v="1"/>
    <x v="0"/>
    <x v="0"/>
    <x v="0"/>
  </r>
  <r>
    <x v="0"/>
    <x v="1"/>
    <x v="5"/>
    <x v="0"/>
    <x v="3"/>
    <x v="13"/>
    <x v="1"/>
    <x v="3"/>
    <x v="3"/>
    <x v="1"/>
    <x v="3"/>
    <x v="3"/>
    <x v="2"/>
    <x v="3"/>
    <x v="5"/>
    <x v="1"/>
    <x v="3"/>
    <x v="2"/>
    <x v="4"/>
    <x v="2"/>
    <x v="3"/>
    <x v="2"/>
    <x v="1"/>
    <x v="2"/>
    <x v="1"/>
    <x v="1"/>
    <x v="0"/>
    <x v="4"/>
    <x v="6"/>
    <x v="0"/>
    <x v="1"/>
    <x v="1"/>
    <x v="1"/>
    <x v="4"/>
    <x v="4"/>
    <x v="4"/>
    <x v="1"/>
    <x v="1"/>
    <x v="3"/>
    <x v="4"/>
    <x v="1"/>
    <x v="4"/>
    <x v="1"/>
    <x v="1"/>
    <x v="1"/>
    <x v="2"/>
    <x v="3"/>
    <x v="0"/>
    <x v="0"/>
    <x v="0"/>
  </r>
  <r>
    <x v="0"/>
    <x v="1"/>
    <x v="5"/>
    <x v="0"/>
    <x v="3"/>
    <x v="33"/>
    <x v="0"/>
    <x v="2"/>
    <x v="3"/>
    <x v="2"/>
    <x v="3"/>
    <x v="3"/>
    <x v="3"/>
    <x v="0"/>
    <x v="2"/>
    <x v="2"/>
    <x v="0"/>
    <x v="3"/>
    <x v="1"/>
    <x v="3"/>
    <x v="0"/>
    <x v="0"/>
    <x v="2"/>
    <x v="1"/>
    <x v="1"/>
    <x v="4"/>
    <x v="2"/>
    <x v="4"/>
    <x v="1"/>
    <x v="1"/>
    <x v="2"/>
    <x v="1"/>
    <x v="1"/>
    <x v="5"/>
    <x v="3"/>
    <x v="2"/>
    <x v="1"/>
    <x v="1"/>
    <x v="2"/>
    <x v="2"/>
    <x v="5"/>
    <x v="3"/>
    <x v="1"/>
    <x v="1"/>
    <x v="0"/>
    <x v="0"/>
    <x v="2"/>
    <x v="0"/>
    <x v="0"/>
    <x v="0"/>
  </r>
  <r>
    <x v="0"/>
    <x v="1"/>
    <x v="5"/>
    <x v="0"/>
    <x v="3"/>
    <x v="33"/>
    <x v="1"/>
    <x v="3"/>
    <x v="2"/>
    <x v="3"/>
    <x v="2"/>
    <x v="1"/>
    <x v="2"/>
    <x v="4"/>
    <x v="2"/>
    <x v="0"/>
    <x v="2"/>
    <x v="3"/>
    <x v="4"/>
    <x v="3"/>
    <x v="1"/>
    <x v="2"/>
    <x v="2"/>
    <x v="0"/>
    <x v="2"/>
    <x v="3"/>
    <x v="0"/>
    <x v="4"/>
    <x v="4"/>
    <x v="2"/>
    <x v="2"/>
    <x v="2"/>
    <x v="1"/>
    <x v="5"/>
    <x v="1"/>
    <x v="3"/>
    <x v="0"/>
    <x v="1"/>
    <x v="1"/>
    <x v="2"/>
    <x v="4"/>
    <x v="2"/>
    <x v="1"/>
    <x v="3"/>
    <x v="0"/>
    <x v="1"/>
    <x v="2"/>
    <x v="0"/>
    <x v="0"/>
    <x v="0"/>
  </r>
  <r>
    <x v="0"/>
    <x v="1"/>
    <x v="5"/>
    <x v="0"/>
    <x v="3"/>
    <x v="33"/>
    <x v="1"/>
    <x v="4"/>
    <x v="3"/>
    <x v="3"/>
    <x v="2"/>
    <x v="2"/>
    <x v="3"/>
    <x v="4"/>
    <x v="2"/>
    <x v="0"/>
    <x v="2"/>
    <x v="2"/>
    <x v="3"/>
    <x v="2"/>
    <x v="4"/>
    <x v="1"/>
    <x v="2"/>
    <x v="2"/>
    <x v="0"/>
    <x v="3"/>
    <x v="2"/>
    <x v="0"/>
    <x v="6"/>
    <x v="1"/>
    <x v="1"/>
    <x v="1"/>
    <x v="1"/>
    <x v="5"/>
    <x v="1"/>
    <x v="0"/>
    <x v="3"/>
    <x v="1"/>
    <x v="1"/>
    <x v="4"/>
    <x v="4"/>
    <x v="1"/>
    <x v="1"/>
    <x v="1"/>
    <x v="0"/>
    <x v="2"/>
    <x v="2"/>
    <x v="0"/>
    <x v="0"/>
    <x v="0"/>
  </r>
  <r>
    <x v="0"/>
    <x v="1"/>
    <x v="5"/>
    <x v="0"/>
    <x v="3"/>
    <x v="33"/>
    <x v="1"/>
    <x v="2"/>
    <x v="3"/>
    <x v="1"/>
    <x v="3"/>
    <x v="1"/>
    <x v="5"/>
    <x v="4"/>
    <x v="2"/>
    <x v="2"/>
    <x v="2"/>
    <x v="4"/>
    <x v="4"/>
    <x v="3"/>
    <x v="1"/>
    <x v="0"/>
    <x v="1"/>
    <x v="0"/>
    <x v="3"/>
    <x v="1"/>
    <x v="0"/>
    <x v="4"/>
    <x v="0"/>
    <x v="0"/>
    <x v="2"/>
    <x v="3"/>
    <x v="3"/>
    <x v="1"/>
    <x v="1"/>
    <x v="2"/>
    <x v="0"/>
    <x v="1"/>
    <x v="1"/>
    <x v="1"/>
    <x v="4"/>
    <x v="5"/>
    <x v="1"/>
    <x v="1"/>
    <x v="1"/>
    <x v="1"/>
    <x v="1"/>
    <x v="0"/>
    <x v="0"/>
    <x v="0"/>
  </r>
  <r>
    <x v="0"/>
    <x v="1"/>
    <x v="5"/>
    <x v="0"/>
    <x v="3"/>
    <x v="33"/>
    <x v="1"/>
    <x v="0"/>
    <x v="0"/>
    <x v="2"/>
    <x v="2"/>
    <x v="2"/>
    <x v="2"/>
    <x v="4"/>
    <x v="2"/>
    <x v="2"/>
    <x v="3"/>
    <x v="2"/>
    <x v="3"/>
    <x v="2"/>
    <x v="0"/>
    <x v="0"/>
    <x v="2"/>
    <x v="0"/>
    <x v="1"/>
    <x v="3"/>
    <x v="0"/>
    <x v="1"/>
    <x v="1"/>
    <x v="1"/>
    <x v="0"/>
    <x v="0"/>
    <x v="3"/>
    <x v="5"/>
    <x v="1"/>
    <x v="3"/>
    <x v="3"/>
    <x v="1"/>
    <x v="1"/>
    <x v="1"/>
    <x v="2"/>
    <x v="2"/>
    <x v="1"/>
    <x v="0"/>
    <x v="0"/>
    <x v="0"/>
    <x v="2"/>
    <x v="0"/>
    <x v="0"/>
    <x v="0"/>
  </r>
  <r>
    <x v="0"/>
    <x v="1"/>
    <x v="5"/>
    <x v="0"/>
    <x v="3"/>
    <x v="33"/>
    <x v="1"/>
    <x v="3"/>
    <x v="3"/>
    <x v="1"/>
    <x v="2"/>
    <x v="1"/>
    <x v="2"/>
    <x v="4"/>
    <x v="2"/>
    <x v="2"/>
    <x v="2"/>
    <x v="0"/>
    <x v="1"/>
    <x v="3"/>
    <x v="1"/>
    <x v="2"/>
    <x v="1"/>
    <x v="1"/>
    <x v="0"/>
    <x v="1"/>
    <x v="0"/>
    <x v="4"/>
    <x v="4"/>
    <x v="1"/>
    <x v="2"/>
    <x v="3"/>
    <x v="1"/>
    <x v="5"/>
    <x v="3"/>
    <x v="1"/>
    <x v="0"/>
    <x v="1"/>
    <x v="1"/>
    <x v="1"/>
    <x v="5"/>
    <x v="5"/>
    <x v="1"/>
    <x v="1"/>
    <x v="1"/>
    <x v="0"/>
    <x v="0"/>
    <x v="0"/>
    <x v="0"/>
    <x v="0"/>
  </r>
  <r>
    <x v="0"/>
    <x v="1"/>
    <x v="5"/>
    <x v="0"/>
    <x v="3"/>
    <x v="33"/>
    <x v="1"/>
    <x v="3"/>
    <x v="2"/>
    <x v="3"/>
    <x v="3"/>
    <x v="2"/>
    <x v="4"/>
    <x v="2"/>
    <x v="3"/>
    <x v="3"/>
    <x v="4"/>
    <x v="3"/>
    <x v="3"/>
    <x v="2"/>
    <x v="4"/>
    <x v="2"/>
    <x v="2"/>
    <x v="2"/>
    <x v="3"/>
    <x v="1"/>
    <x v="0"/>
    <x v="4"/>
    <x v="6"/>
    <x v="2"/>
    <x v="4"/>
    <x v="1"/>
    <x v="1"/>
    <x v="4"/>
    <x v="3"/>
    <x v="1"/>
    <x v="1"/>
    <x v="1"/>
    <x v="2"/>
    <x v="3"/>
    <x v="5"/>
    <x v="2"/>
    <x v="1"/>
    <x v="1"/>
    <x v="1"/>
    <x v="2"/>
    <x v="2"/>
    <x v="0"/>
    <x v="0"/>
    <x v="0"/>
  </r>
  <r>
    <x v="0"/>
    <x v="1"/>
    <x v="5"/>
    <x v="0"/>
    <x v="3"/>
    <x v="33"/>
    <x v="1"/>
    <x v="0"/>
    <x v="2"/>
    <x v="0"/>
    <x v="2"/>
    <x v="0"/>
    <x v="0"/>
    <x v="0"/>
    <x v="0"/>
    <x v="2"/>
    <x v="2"/>
    <x v="3"/>
    <x v="3"/>
    <x v="0"/>
    <x v="0"/>
    <x v="0"/>
    <x v="2"/>
    <x v="0"/>
    <x v="4"/>
    <x v="0"/>
    <x v="2"/>
    <x v="1"/>
    <x v="1"/>
    <x v="1"/>
    <x v="0"/>
    <x v="0"/>
    <x v="0"/>
    <x v="1"/>
    <x v="0"/>
    <x v="3"/>
    <x v="0"/>
    <x v="1"/>
    <x v="3"/>
    <x v="4"/>
    <x v="2"/>
    <x v="1"/>
    <x v="1"/>
    <x v="0"/>
    <x v="0"/>
    <x v="2"/>
    <x v="0"/>
    <x v="0"/>
    <x v="0"/>
    <x v="0"/>
  </r>
  <r>
    <x v="0"/>
    <x v="1"/>
    <x v="5"/>
    <x v="0"/>
    <x v="3"/>
    <x v="33"/>
    <x v="1"/>
    <x v="2"/>
    <x v="3"/>
    <x v="2"/>
    <x v="3"/>
    <x v="1"/>
    <x v="2"/>
    <x v="2"/>
    <x v="2"/>
    <x v="2"/>
    <x v="2"/>
    <x v="1"/>
    <x v="3"/>
    <x v="4"/>
    <x v="3"/>
    <x v="1"/>
    <x v="2"/>
    <x v="1"/>
    <x v="1"/>
    <x v="4"/>
    <x v="0"/>
    <x v="3"/>
    <x v="6"/>
    <x v="2"/>
    <x v="1"/>
    <x v="2"/>
    <x v="3"/>
    <x v="4"/>
    <x v="1"/>
    <x v="3"/>
    <x v="0"/>
    <x v="1"/>
    <x v="2"/>
    <x v="2"/>
    <x v="3"/>
    <x v="2"/>
    <x v="1"/>
    <x v="1"/>
    <x v="0"/>
    <x v="2"/>
    <x v="2"/>
    <x v="0"/>
    <x v="0"/>
    <x v="0"/>
  </r>
  <r>
    <x v="0"/>
    <x v="1"/>
    <x v="5"/>
    <x v="0"/>
    <x v="3"/>
    <x v="33"/>
    <x v="1"/>
    <x v="2"/>
    <x v="3"/>
    <x v="3"/>
    <x v="3"/>
    <x v="1"/>
    <x v="2"/>
    <x v="2"/>
    <x v="3"/>
    <x v="3"/>
    <x v="3"/>
    <x v="3"/>
    <x v="3"/>
    <x v="2"/>
    <x v="3"/>
    <x v="1"/>
    <x v="3"/>
    <x v="1"/>
    <x v="3"/>
    <x v="1"/>
    <x v="0"/>
    <x v="0"/>
    <x v="4"/>
    <x v="0"/>
    <x v="4"/>
    <x v="2"/>
    <x v="1"/>
    <x v="1"/>
    <x v="3"/>
    <x v="2"/>
    <x v="1"/>
    <x v="1"/>
    <x v="2"/>
    <x v="3"/>
    <x v="4"/>
    <x v="3"/>
    <x v="1"/>
    <x v="3"/>
    <x v="1"/>
    <x v="2"/>
    <x v="2"/>
    <x v="0"/>
    <x v="0"/>
    <x v="0"/>
  </r>
  <r>
    <x v="0"/>
    <x v="1"/>
    <x v="5"/>
    <x v="0"/>
    <x v="18"/>
    <x v="27"/>
    <x v="3"/>
    <x v="2"/>
    <x v="3"/>
    <x v="3"/>
    <x v="3"/>
    <x v="3"/>
    <x v="4"/>
    <x v="0"/>
    <x v="3"/>
    <x v="3"/>
    <x v="3"/>
    <x v="1"/>
    <x v="1"/>
    <x v="3"/>
    <x v="1"/>
    <x v="2"/>
    <x v="2"/>
    <x v="3"/>
    <x v="1"/>
    <x v="3"/>
    <x v="0"/>
    <x v="4"/>
    <x v="0"/>
    <x v="2"/>
    <x v="2"/>
    <x v="1"/>
    <x v="1"/>
    <x v="5"/>
    <x v="2"/>
    <x v="2"/>
    <x v="1"/>
    <x v="1"/>
    <x v="1"/>
    <x v="2"/>
    <x v="2"/>
    <x v="3"/>
    <x v="1"/>
    <x v="0"/>
    <x v="0"/>
    <x v="1"/>
    <x v="3"/>
    <x v="0"/>
    <x v="0"/>
    <x v="0"/>
  </r>
  <r>
    <x v="0"/>
    <x v="1"/>
    <x v="8"/>
    <x v="0"/>
    <x v="15"/>
    <x v="34"/>
    <x v="1"/>
    <x v="2"/>
    <x v="3"/>
    <x v="2"/>
    <x v="2"/>
    <x v="1"/>
    <x v="2"/>
    <x v="2"/>
    <x v="3"/>
    <x v="3"/>
    <x v="3"/>
    <x v="3"/>
    <x v="3"/>
    <x v="3"/>
    <x v="1"/>
    <x v="0"/>
    <x v="2"/>
    <x v="0"/>
    <x v="1"/>
    <x v="1"/>
    <x v="1"/>
    <x v="4"/>
    <x v="1"/>
    <x v="1"/>
    <x v="0"/>
    <x v="3"/>
    <x v="3"/>
    <x v="1"/>
    <x v="3"/>
    <x v="3"/>
    <x v="0"/>
    <x v="1"/>
    <x v="1"/>
    <x v="2"/>
    <x v="2"/>
    <x v="2"/>
    <x v="1"/>
    <x v="0"/>
    <x v="1"/>
    <x v="0"/>
    <x v="1"/>
    <x v="0"/>
    <x v="0"/>
    <x v="0"/>
  </r>
  <r>
    <x v="0"/>
    <x v="1"/>
    <x v="8"/>
    <x v="0"/>
    <x v="15"/>
    <x v="34"/>
    <x v="0"/>
    <x v="0"/>
    <x v="0"/>
    <x v="0"/>
    <x v="2"/>
    <x v="0"/>
    <x v="3"/>
    <x v="0"/>
    <x v="2"/>
    <x v="2"/>
    <x v="0"/>
    <x v="2"/>
    <x v="1"/>
    <x v="3"/>
    <x v="0"/>
    <x v="0"/>
    <x v="0"/>
    <x v="0"/>
    <x v="0"/>
    <x v="3"/>
    <x v="0"/>
    <x v="0"/>
    <x v="0"/>
    <x v="1"/>
    <x v="0"/>
    <x v="0"/>
    <x v="0"/>
    <x v="3"/>
    <x v="0"/>
    <x v="3"/>
    <x v="3"/>
    <x v="1"/>
    <x v="2"/>
    <x v="1"/>
    <x v="1"/>
    <x v="2"/>
    <x v="1"/>
    <x v="0"/>
    <x v="1"/>
    <x v="1"/>
    <x v="0"/>
    <x v="0"/>
    <x v="0"/>
    <x v="0"/>
  </r>
  <r>
    <x v="0"/>
    <x v="1"/>
    <x v="8"/>
    <x v="0"/>
    <x v="15"/>
    <x v="34"/>
    <x v="0"/>
    <x v="0"/>
    <x v="0"/>
    <x v="0"/>
    <x v="0"/>
    <x v="0"/>
    <x v="0"/>
    <x v="0"/>
    <x v="0"/>
    <x v="0"/>
    <x v="0"/>
    <x v="2"/>
    <x v="1"/>
    <x v="3"/>
    <x v="0"/>
    <x v="0"/>
    <x v="0"/>
    <x v="4"/>
    <x v="0"/>
    <x v="0"/>
    <x v="0"/>
    <x v="4"/>
    <x v="1"/>
    <x v="1"/>
    <x v="0"/>
    <x v="0"/>
    <x v="0"/>
    <x v="3"/>
    <x v="0"/>
    <x v="0"/>
    <x v="3"/>
    <x v="1"/>
    <x v="1"/>
    <x v="1"/>
    <x v="1"/>
    <x v="1"/>
    <x v="1"/>
    <x v="0"/>
    <x v="0"/>
    <x v="1"/>
    <x v="1"/>
    <x v="0"/>
    <x v="0"/>
    <x v="0"/>
  </r>
  <r>
    <x v="0"/>
    <x v="1"/>
    <x v="8"/>
    <x v="0"/>
    <x v="15"/>
    <x v="34"/>
    <x v="0"/>
    <x v="3"/>
    <x v="3"/>
    <x v="0"/>
    <x v="2"/>
    <x v="0"/>
    <x v="3"/>
    <x v="4"/>
    <x v="3"/>
    <x v="3"/>
    <x v="3"/>
    <x v="2"/>
    <x v="3"/>
    <x v="2"/>
    <x v="1"/>
    <x v="0"/>
    <x v="2"/>
    <x v="4"/>
    <x v="0"/>
    <x v="1"/>
    <x v="1"/>
    <x v="4"/>
    <x v="1"/>
    <x v="1"/>
    <x v="2"/>
    <x v="3"/>
    <x v="1"/>
    <x v="3"/>
    <x v="1"/>
    <x v="3"/>
    <x v="3"/>
    <x v="1"/>
    <x v="1"/>
    <x v="4"/>
    <x v="2"/>
    <x v="1"/>
    <x v="1"/>
    <x v="0"/>
    <x v="1"/>
    <x v="0"/>
    <x v="0"/>
    <x v="0"/>
    <x v="0"/>
    <x v="0"/>
  </r>
  <r>
    <x v="0"/>
    <x v="1"/>
    <x v="8"/>
    <x v="0"/>
    <x v="19"/>
    <x v="34"/>
    <x v="1"/>
    <x v="3"/>
    <x v="0"/>
    <x v="3"/>
    <x v="2"/>
    <x v="2"/>
    <x v="3"/>
    <x v="4"/>
    <x v="2"/>
    <x v="2"/>
    <x v="2"/>
    <x v="2"/>
    <x v="1"/>
    <x v="3"/>
    <x v="1"/>
    <x v="2"/>
    <x v="1"/>
    <x v="1"/>
    <x v="1"/>
    <x v="4"/>
    <x v="1"/>
    <x v="0"/>
    <x v="4"/>
    <x v="0"/>
    <x v="3"/>
    <x v="4"/>
    <x v="2"/>
    <x v="2"/>
    <x v="2"/>
    <x v="2"/>
    <x v="2"/>
    <x v="1"/>
    <x v="2"/>
    <x v="3"/>
    <x v="1"/>
    <x v="3"/>
    <x v="1"/>
    <x v="0"/>
    <x v="1"/>
    <x v="2"/>
    <x v="4"/>
    <x v="0"/>
    <x v="0"/>
    <x v="0"/>
  </r>
  <r>
    <x v="0"/>
    <x v="1"/>
    <x v="8"/>
    <x v="0"/>
    <x v="15"/>
    <x v="34"/>
    <x v="0"/>
    <x v="0"/>
    <x v="0"/>
    <x v="2"/>
    <x v="2"/>
    <x v="0"/>
    <x v="3"/>
    <x v="4"/>
    <x v="0"/>
    <x v="0"/>
    <x v="0"/>
    <x v="2"/>
    <x v="1"/>
    <x v="3"/>
    <x v="0"/>
    <x v="0"/>
    <x v="2"/>
    <x v="1"/>
    <x v="0"/>
    <x v="0"/>
    <x v="4"/>
    <x v="2"/>
    <x v="1"/>
    <x v="1"/>
    <x v="0"/>
    <x v="0"/>
    <x v="0"/>
    <x v="3"/>
    <x v="0"/>
    <x v="2"/>
    <x v="3"/>
    <x v="1"/>
    <x v="1"/>
    <x v="1"/>
    <x v="4"/>
    <x v="1"/>
    <x v="1"/>
    <x v="0"/>
    <x v="0"/>
    <x v="0"/>
    <x v="0"/>
    <x v="0"/>
    <x v="0"/>
    <x v="0"/>
  </r>
  <r>
    <x v="0"/>
    <x v="1"/>
    <x v="8"/>
    <x v="0"/>
    <x v="15"/>
    <x v="34"/>
    <x v="1"/>
    <x v="2"/>
    <x v="3"/>
    <x v="2"/>
    <x v="3"/>
    <x v="1"/>
    <x v="2"/>
    <x v="4"/>
    <x v="2"/>
    <x v="2"/>
    <x v="2"/>
    <x v="2"/>
    <x v="3"/>
    <x v="2"/>
    <x v="3"/>
    <x v="1"/>
    <x v="2"/>
    <x v="1"/>
    <x v="3"/>
    <x v="1"/>
    <x v="0"/>
    <x v="0"/>
    <x v="1"/>
    <x v="1"/>
    <x v="1"/>
    <x v="2"/>
    <x v="1"/>
    <x v="1"/>
    <x v="3"/>
    <x v="3"/>
    <x v="0"/>
    <x v="1"/>
    <x v="2"/>
    <x v="2"/>
    <x v="5"/>
    <x v="5"/>
    <x v="1"/>
    <x v="1"/>
    <x v="1"/>
    <x v="1"/>
    <x v="2"/>
    <x v="0"/>
    <x v="0"/>
    <x v="0"/>
  </r>
  <r>
    <x v="0"/>
    <x v="1"/>
    <x v="8"/>
    <x v="0"/>
    <x v="15"/>
    <x v="34"/>
    <x v="1"/>
    <x v="3"/>
    <x v="2"/>
    <x v="2"/>
    <x v="2"/>
    <x v="2"/>
    <x v="2"/>
    <x v="4"/>
    <x v="2"/>
    <x v="2"/>
    <x v="2"/>
    <x v="3"/>
    <x v="1"/>
    <x v="2"/>
    <x v="1"/>
    <x v="0"/>
    <x v="2"/>
    <x v="0"/>
    <x v="1"/>
    <x v="3"/>
    <x v="0"/>
    <x v="4"/>
    <x v="1"/>
    <x v="1"/>
    <x v="2"/>
    <x v="3"/>
    <x v="3"/>
    <x v="3"/>
    <x v="1"/>
    <x v="2"/>
    <x v="0"/>
    <x v="1"/>
    <x v="1"/>
    <x v="3"/>
    <x v="2"/>
    <x v="2"/>
    <x v="1"/>
    <x v="1"/>
    <x v="0"/>
    <x v="0"/>
    <x v="1"/>
    <x v="0"/>
    <x v="0"/>
    <x v="0"/>
  </r>
  <r>
    <x v="0"/>
    <x v="1"/>
    <x v="8"/>
    <x v="0"/>
    <x v="15"/>
    <x v="34"/>
    <x v="1"/>
    <x v="2"/>
    <x v="2"/>
    <x v="3"/>
    <x v="3"/>
    <x v="1"/>
    <x v="4"/>
    <x v="4"/>
    <x v="0"/>
    <x v="2"/>
    <x v="3"/>
    <x v="3"/>
    <x v="1"/>
    <x v="2"/>
    <x v="3"/>
    <x v="1"/>
    <x v="0"/>
    <x v="0"/>
    <x v="1"/>
    <x v="1"/>
    <x v="4"/>
    <x v="2"/>
    <x v="1"/>
    <x v="2"/>
    <x v="2"/>
    <x v="3"/>
    <x v="1"/>
    <x v="1"/>
    <x v="3"/>
    <x v="1"/>
    <x v="0"/>
    <x v="1"/>
    <x v="2"/>
    <x v="3"/>
    <x v="2"/>
    <x v="1"/>
    <x v="1"/>
    <x v="1"/>
    <x v="1"/>
    <x v="1"/>
    <x v="0"/>
    <x v="0"/>
    <x v="0"/>
    <x v="0"/>
  </r>
  <r>
    <x v="0"/>
    <x v="1"/>
    <x v="8"/>
    <x v="0"/>
    <x v="15"/>
    <x v="34"/>
    <x v="0"/>
    <x v="0"/>
    <x v="0"/>
    <x v="3"/>
    <x v="0"/>
    <x v="0"/>
    <x v="2"/>
    <x v="0"/>
    <x v="0"/>
    <x v="0"/>
    <x v="0"/>
    <x v="2"/>
    <x v="0"/>
    <x v="3"/>
    <x v="4"/>
    <x v="0"/>
    <x v="3"/>
    <x v="3"/>
    <x v="3"/>
    <x v="4"/>
    <x v="1"/>
    <x v="0"/>
    <x v="1"/>
    <x v="1"/>
    <x v="4"/>
    <x v="2"/>
    <x v="1"/>
    <x v="1"/>
    <x v="3"/>
    <x v="1"/>
    <x v="3"/>
    <x v="1"/>
    <x v="4"/>
    <x v="2"/>
    <x v="5"/>
    <x v="2"/>
    <x v="1"/>
    <x v="0"/>
    <x v="1"/>
    <x v="1"/>
    <x v="0"/>
    <x v="0"/>
    <x v="0"/>
    <x v="0"/>
  </r>
  <r>
    <x v="0"/>
    <x v="1"/>
    <x v="8"/>
    <x v="0"/>
    <x v="15"/>
    <x v="34"/>
    <x v="1"/>
    <x v="3"/>
    <x v="3"/>
    <x v="0"/>
    <x v="3"/>
    <x v="2"/>
    <x v="4"/>
    <x v="4"/>
    <x v="2"/>
    <x v="3"/>
    <x v="2"/>
    <x v="3"/>
    <x v="4"/>
    <x v="3"/>
    <x v="0"/>
    <x v="0"/>
    <x v="2"/>
    <x v="0"/>
    <x v="1"/>
    <x v="1"/>
    <x v="0"/>
    <x v="0"/>
    <x v="1"/>
    <x v="1"/>
    <x v="0"/>
    <x v="0"/>
    <x v="3"/>
    <x v="5"/>
    <x v="0"/>
    <x v="4"/>
    <x v="3"/>
    <x v="1"/>
    <x v="1"/>
    <x v="2"/>
    <x v="2"/>
    <x v="1"/>
    <x v="1"/>
    <x v="1"/>
    <x v="1"/>
    <x v="0"/>
    <x v="1"/>
    <x v="0"/>
    <x v="0"/>
    <x v="0"/>
  </r>
  <r>
    <x v="0"/>
    <x v="1"/>
    <x v="8"/>
    <x v="0"/>
    <x v="15"/>
    <x v="34"/>
    <x v="1"/>
    <x v="2"/>
    <x v="3"/>
    <x v="2"/>
    <x v="2"/>
    <x v="2"/>
    <x v="3"/>
    <x v="4"/>
    <x v="0"/>
    <x v="2"/>
    <x v="2"/>
    <x v="2"/>
    <x v="3"/>
    <x v="2"/>
    <x v="1"/>
    <x v="0"/>
    <x v="1"/>
    <x v="0"/>
    <x v="1"/>
    <x v="2"/>
    <x v="1"/>
    <x v="4"/>
    <x v="4"/>
    <x v="1"/>
    <x v="0"/>
    <x v="3"/>
    <x v="0"/>
    <x v="3"/>
    <x v="1"/>
    <x v="3"/>
    <x v="3"/>
    <x v="1"/>
    <x v="2"/>
    <x v="2"/>
    <x v="2"/>
    <x v="1"/>
    <x v="1"/>
    <x v="1"/>
    <x v="1"/>
    <x v="0"/>
    <x v="1"/>
    <x v="0"/>
    <x v="0"/>
    <x v="0"/>
  </r>
  <r>
    <x v="0"/>
    <x v="1"/>
    <x v="8"/>
    <x v="0"/>
    <x v="15"/>
    <x v="34"/>
    <x v="0"/>
    <x v="3"/>
    <x v="2"/>
    <x v="0"/>
    <x v="2"/>
    <x v="2"/>
    <x v="3"/>
    <x v="4"/>
    <x v="2"/>
    <x v="2"/>
    <x v="2"/>
    <x v="3"/>
    <x v="1"/>
    <x v="3"/>
    <x v="0"/>
    <x v="2"/>
    <x v="2"/>
    <x v="0"/>
    <x v="0"/>
    <x v="3"/>
    <x v="0"/>
    <x v="0"/>
    <x v="1"/>
    <x v="1"/>
    <x v="0"/>
    <x v="3"/>
    <x v="3"/>
    <x v="1"/>
    <x v="1"/>
    <x v="0"/>
    <x v="3"/>
    <x v="1"/>
    <x v="3"/>
    <x v="1"/>
    <x v="1"/>
    <x v="1"/>
    <x v="1"/>
    <x v="1"/>
    <x v="0"/>
    <x v="0"/>
    <x v="1"/>
    <x v="0"/>
    <x v="0"/>
    <x v="0"/>
  </r>
  <r>
    <x v="0"/>
    <x v="1"/>
    <x v="8"/>
    <x v="0"/>
    <x v="15"/>
    <x v="34"/>
    <x v="0"/>
    <x v="3"/>
    <x v="2"/>
    <x v="2"/>
    <x v="2"/>
    <x v="1"/>
    <x v="2"/>
    <x v="4"/>
    <x v="3"/>
    <x v="3"/>
    <x v="2"/>
    <x v="3"/>
    <x v="3"/>
    <x v="3"/>
    <x v="0"/>
    <x v="0"/>
    <x v="2"/>
    <x v="0"/>
    <x v="1"/>
    <x v="1"/>
    <x v="4"/>
    <x v="0"/>
    <x v="0"/>
    <x v="1"/>
    <x v="0"/>
    <x v="2"/>
    <x v="3"/>
    <x v="3"/>
    <x v="1"/>
    <x v="3"/>
    <x v="3"/>
    <x v="1"/>
    <x v="1"/>
    <x v="2"/>
    <x v="2"/>
    <x v="1"/>
    <x v="1"/>
    <x v="0"/>
    <x v="0"/>
    <x v="1"/>
    <x v="1"/>
    <x v="0"/>
    <x v="0"/>
    <x v="0"/>
  </r>
  <r>
    <x v="0"/>
    <x v="1"/>
    <x v="8"/>
    <x v="0"/>
    <x v="15"/>
    <x v="34"/>
    <x v="0"/>
    <x v="0"/>
    <x v="0"/>
    <x v="3"/>
    <x v="2"/>
    <x v="0"/>
    <x v="2"/>
    <x v="2"/>
    <x v="0"/>
    <x v="0"/>
    <x v="0"/>
    <x v="2"/>
    <x v="1"/>
    <x v="0"/>
    <x v="2"/>
    <x v="0"/>
    <x v="0"/>
    <x v="4"/>
    <x v="4"/>
    <x v="3"/>
    <x v="2"/>
    <x v="1"/>
    <x v="1"/>
    <x v="1"/>
    <x v="0"/>
    <x v="0"/>
    <x v="2"/>
    <x v="2"/>
    <x v="0"/>
    <x v="0"/>
    <x v="3"/>
    <x v="1"/>
    <x v="3"/>
    <x v="1"/>
    <x v="1"/>
    <x v="1"/>
    <x v="1"/>
    <x v="0"/>
    <x v="0"/>
    <x v="0"/>
    <x v="0"/>
    <x v="0"/>
    <x v="0"/>
    <x v="0"/>
  </r>
  <r>
    <x v="0"/>
    <x v="1"/>
    <x v="8"/>
    <x v="0"/>
    <x v="15"/>
    <x v="34"/>
    <x v="1"/>
    <x v="3"/>
    <x v="2"/>
    <x v="1"/>
    <x v="2"/>
    <x v="2"/>
    <x v="2"/>
    <x v="4"/>
    <x v="2"/>
    <x v="2"/>
    <x v="2"/>
    <x v="2"/>
    <x v="3"/>
    <x v="0"/>
    <x v="3"/>
    <x v="2"/>
    <x v="2"/>
    <x v="0"/>
    <x v="1"/>
    <x v="2"/>
    <x v="2"/>
    <x v="4"/>
    <x v="0"/>
    <x v="1"/>
    <x v="2"/>
    <x v="0"/>
    <x v="3"/>
    <x v="3"/>
    <x v="1"/>
    <x v="2"/>
    <x v="0"/>
    <x v="1"/>
    <x v="1"/>
    <x v="1"/>
    <x v="4"/>
    <x v="2"/>
    <x v="1"/>
    <x v="0"/>
    <x v="1"/>
    <x v="1"/>
    <x v="1"/>
    <x v="0"/>
    <x v="0"/>
    <x v="0"/>
  </r>
  <r>
    <x v="0"/>
    <x v="1"/>
    <x v="8"/>
    <x v="0"/>
    <x v="15"/>
    <x v="34"/>
    <x v="0"/>
    <x v="2"/>
    <x v="2"/>
    <x v="3"/>
    <x v="3"/>
    <x v="0"/>
    <x v="3"/>
    <x v="4"/>
    <x v="2"/>
    <x v="2"/>
    <x v="0"/>
    <x v="0"/>
    <x v="3"/>
    <x v="3"/>
    <x v="1"/>
    <x v="0"/>
    <x v="0"/>
    <x v="4"/>
    <x v="1"/>
    <x v="3"/>
    <x v="2"/>
    <x v="1"/>
    <x v="1"/>
    <x v="1"/>
    <x v="0"/>
    <x v="0"/>
    <x v="0"/>
    <x v="0"/>
    <x v="0"/>
    <x v="3"/>
    <x v="0"/>
    <x v="1"/>
    <x v="1"/>
    <x v="1"/>
    <x v="1"/>
    <x v="1"/>
    <x v="1"/>
    <x v="0"/>
    <x v="1"/>
    <x v="0"/>
    <x v="0"/>
    <x v="0"/>
    <x v="0"/>
    <x v="0"/>
  </r>
  <r>
    <x v="0"/>
    <x v="1"/>
    <x v="8"/>
    <x v="0"/>
    <x v="15"/>
    <x v="34"/>
    <x v="1"/>
    <x v="2"/>
    <x v="3"/>
    <x v="1"/>
    <x v="3"/>
    <x v="1"/>
    <x v="4"/>
    <x v="4"/>
    <x v="3"/>
    <x v="3"/>
    <x v="3"/>
    <x v="3"/>
    <x v="3"/>
    <x v="2"/>
    <x v="3"/>
    <x v="1"/>
    <x v="2"/>
    <x v="0"/>
    <x v="0"/>
    <x v="1"/>
    <x v="2"/>
    <x v="4"/>
    <x v="0"/>
    <x v="1"/>
    <x v="2"/>
    <x v="3"/>
    <x v="3"/>
    <x v="3"/>
    <x v="3"/>
    <x v="2"/>
    <x v="0"/>
    <x v="1"/>
    <x v="4"/>
    <x v="2"/>
    <x v="4"/>
    <x v="2"/>
    <x v="1"/>
    <x v="1"/>
    <x v="1"/>
    <x v="1"/>
    <x v="1"/>
    <x v="0"/>
    <x v="0"/>
    <x v="0"/>
  </r>
  <r>
    <x v="0"/>
    <x v="1"/>
    <x v="8"/>
    <x v="0"/>
    <x v="15"/>
    <x v="34"/>
    <x v="0"/>
    <x v="2"/>
    <x v="3"/>
    <x v="3"/>
    <x v="3"/>
    <x v="2"/>
    <x v="4"/>
    <x v="4"/>
    <x v="2"/>
    <x v="2"/>
    <x v="3"/>
    <x v="3"/>
    <x v="3"/>
    <x v="2"/>
    <x v="3"/>
    <x v="1"/>
    <x v="2"/>
    <x v="0"/>
    <x v="1"/>
    <x v="1"/>
    <x v="0"/>
    <x v="4"/>
    <x v="0"/>
    <x v="1"/>
    <x v="1"/>
    <x v="2"/>
    <x v="1"/>
    <x v="5"/>
    <x v="3"/>
    <x v="3"/>
    <x v="1"/>
    <x v="1"/>
    <x v="5"/>
    <x v="2"/>
    <x v="2"/>
    <x v="1"/>
    <x v="1"/>
    <x v="1"/>
    <x v="1"/>
    <x v="0"/>
    <x v="2"/>
    <x v="0"/>
    <x v="0"/>
    <x v="0"/>
  </r>
  <r>
    <x v="0"/>
    <x v="1"/>
    <x v="8"/>
    <x v="0"/>
    <x v="15"/>
    <x v="34"/>
    <x v="0"/>
    <x v="3"/>
    <x v="2"/>
    <x v="2"/>
    <x v="2"/>
    <x v="1"/>
    <x v="3"/>
    <x v="4"/>
    <x v="0"/>
    <x v="0"/>
    <x v="2"/>
    <x v="2"/>
    <x v="0"/>
    <x v="2"/>
    <x v="3"/>
    <x v="2"/>
    <x v="2"/>
    <x v="0"/>
    <x v="4"/>
    <x v="3"/>
    <x v="0"/>
    <x v="0"/>
    <x v="0"/>
    <x v="1"/>
    <x v="0"/>
    <x v="0"/>
    <x v="0"/>
    <x v="3"/>
    <x v="0"/>
    <x v="0"/>
    <x v="3"/>
    <x v="1"/>
    <x v="1"/>
    <x v="1"/>
    <x v="2"/>
    <x v="2"/>
    <x v="1"/>
    <x v="0"/>
    <x v="1"/>
    <x v="1"/>
    <x v="0"/>
    <x v="0"/>
    <x v="0"/>
    <x v="0"/>
  </r>
  <r>
    <x v="0"/>
    <x v="1"/>
    <x v="9"/>
    <x v="0"/>
    <x v="0"/>
    <x v="0"/>
    <x v="1"/>
    <x v="3"/>
    <x v="2"/>
    <x v="2"/>
    <x v="5"/>
    <x v="2"/>
    <x v="2"/>
    <x v="0"/>
    <x v="2"/>
    <x v="5"/>
    <x v="0"/>
    <x v="2"/>
    <x v="2"/>
    <x v="4"/>
    <x v="2"/>
    <x v="0"/>
    <x v="2"/>
    <x v="0"/>
    <x v="2"/>
    <x v="2"/>
    <x v="3"/>
    <x v="3"/>
    <x v="1"/>
    <x v="1"/>
    <x v="0"/>
    <x v="3"/>
    <x v="1"/>
    <x v="2"/>
    <x v="0"/>
    <x v="0"/>
    <x v="3"/>
    <x v="1"/>
    <x v="5"/>
    <x v="5"/>
    <x v="5"/>
    <x v="3"/>
    <x v="1"/>
    <x v="1"/>
    <x v="1"/>
    <x v="0"/>
    <x v="3"/>
    <x v="0"/>
    <x v="0"/>
    <x v="0"/>
  </r>
  <r>
    <x v="0"/>
    <x v="1"/>
    <x v="9"/>
    <x v="0"/>
    <x v="5"/>
    <x v="35"/>
    <x v="0"/>
    <x v="2"/>
    <x v="1"/>
    <x v="3"/>
    <x v="3"/>
    <x v="1"/>
    <x v="4"/>
    <x v="3"/>
    <x v="3"/>
    <x v="3"/>
    <x v="1"/>
    <x v="1"/>
    <x v="2"/>
    <x v="4"/>
    <x v="2"/>
    <x v="0"/>
    <x v="2"/>
    <x v="0"/>
    <x v="1"/>
    <x v="1"/>
    <x v="1"/>
    <x v="1"/>
    <x v="0"/>
    <x v="1"/>
    <x v="2"/>
    <x v="3"/>
    <x v="3"/>
    <x v="5"/>
    <x v="1"/>
    <x v="3"/>
    <x v="3"/>
    <x v="1"/>
    <x v="4"/>
    <x v="3"/>
    <x v="5"/>
    <x v="4"/>
    <x v="1"/>
    <x v="0"/>
    <x v="1"/>
    <x v="1"/>
    <x v="1"/>
    <x v="0"/>
    <x v="0"/>
    <x v="0"/>
  </r>
  <r>
    <x v="0"/>
    <x v="1"/>
    <x v="9"/>
    <x v="0"/>
    <x v="5"/>
    <x v="35"/>
    <x v="1"/>
    <x v="3"/>
    <x v="3"/>
    <x v="2"/>
    <x v="3"/>
    <x v="2"/>
    <x v="2"/>
    <x v="4"/>
    <x v="2"/>
    <x v="2"/>
    <x v="2"/>
    <x v="1"/>
    <x v="1"/>
    <x v="3"/>
    <x v="1"/>
    <x v="0"/>
    <x v="2"/>
    <x v="0"/>
    <x v="0"/>
    <x v="3"/>
    <x v="0"/>
    <x v="4"/>
    <x v="1"/>
    <x v="1"/>
    <x v="2"/>
    <x v="0"/>
    <x v="0"/>
    <x v="2"/>
    <x v="1"/>
    <x v="3"/>
    <x v="0"/>
    <x v="1"/>
    <x v="1"/>
    <x v="1"/>
    <x v="2"/>
    <x v="1"/>
    <x v="1"/>
    <x v="3"/>
    <x v="0"/>
    <x v="0"/>
    <x v="3"/>
    <x v="0"/>
    <x v="0"/>
    <x v="0"/>
  </r>
  <r>
    <x v="0"/>
    <x v="1"/>
    <x v="9"/>
    <x v="0"/>
    <x v="5"/>
    <x v="35"/>
    <x v="1"/>
    <x v="3"/>
    <x v="2"/>
    <x v="3"/>
    <x v="2"/>
    <x v="2"/>
    <x v="3"/>
    <x v="4"/>
    <x v="0"/>
    <x v="0"/>
    <x v="0"/>
    <x v="2"/>
    <x v="1"/>
    <x v="3"/>
    <x v="0"/>
    <x v="0"/>
    <x v="0"/>
    <x v="4"/>
    <x v="4"/>
    <x v="0"/>
    <x v="2"/>
    <x v="1"/>
    <x v="1"/>
    <x v="1"/>
    <x v="0"/>
    <x v="3"/>
    <x v="0"/>
    <x v="1"/>
    <x v="0"/>
    <x v="0"/>
    <x v="3"/>
    <x v="1"/>
    <x v="1"/>
    <x v="2"/>
    <x v="2"/>
    <x v="1"/>
    <x v="1"/>
    <x v="0"/>
    <x v="1"/>
    <x v="2"/>
    <x v="0"/>
    <x v="0"/>
    <x v="0"/>
    <x v="0"/>
  </r>
  <r>
    <x v="0"/>
    <x v="1"/>
    <x v="9"/>
    <x v="0"/>
    <x v="5"/>
    <x v="35"/>
    <x v="1"/>
    <x v="2"/>
    <x v="1"/>
    <x v="3"/>
    <x v="3"/>
    <x v="3"/>
    <x v="4"/>
    <x v="4"/>
    <x v="3"/>
    <x v="4"/>
    <x v="3"/>
    <x v="2"/>
    <x v="2"/>
    <x v="0"/>
    <x v="1"/>
    <x v="1"/>
    <x v="0"/>
    <x v="4"/>
    <x v="1"/>
    <x v="2"/>
    <x v="0"/>
    <x v="4"/>
    <x v="1"/>
    <x v="1"/>
    <x v="0"/>
    <x v="0"/>
    <x v="3"/>
    <x v="0"/>
    <x v="2"/>
    <x v="0"/>
    <x v="0"/>
    <x v="1"/>
    <x v="1"/>
    <x v="4"/>
    <x v="4"/>
    <x v="1"/>
    <x v="1"/>
    <x v="0"/>
    <x v="0"/>
    <x v="0"/>
    <x v="1"/>
    <x v="0"/>
    <x v="0"/>
    <x v="0"/>
  </r>
  <r>
    <x v="0"/>
    <x v="1"/>
    <x v="9"/>
    <x v="0"/>
    <x v="5"/>
    <x v="35"/>
    <x v="0"/>
    <x v="2"/>
    <x v="2"/>
    <x v="2"/>
    <x v="3"/>
    <x v="1"/>
    <x v="4"/>
    <x v="0"/>
    <x v="2"/>
    <x v="2"/>
    <x v="3"/>
    <x v="3"/>
    <x v="1"/>
    <x v="3"/>
    <x v="1"/>
    <x v="0"/>
    <x v="2"/>
    <x v="0"/>
    <x v="0"/>
    <x v="3"/>
    <x v="0"/>
    <x v="4"/>
    <x v="1"/>
    <x v="1"/>
    <x v="0"/>
    <x v="0"/>
    <x v="0"/>
    <x v="0"/>
    <x v="0"/>
    <x v="0"/>
    <x v="0"/>
    <x v="1"/>
    <x v="4"/>
    <x v="2"/>
    <x v="4"/>
    <x v="4"/>
    <x v="1"/>
    <x v="1"/>
    <x v="1"/>
    <x v="2"/>
    <x v="1"/>
    <x v="0"/>
    <x v="0"/>
    <x v="0"/>
  </r>
  <r>
    <x v="0"/>
    <x v="1"/>
    <x v="9"/>
    <x v="0"/>
    <x v="5"/>
    <x v="35"/>
    <x v="1"/>
    <x v="2"/>
    <x v="1"/>
    <x v="3"/>
    <x v="3"/>
    <x v="1"/>
    <x v="2"/>
    <x v="4"/>
    <x v="3"/>
    <x v="4"/>
    <x v="3"/>
    <x v="4"/>
    <x v="3"/>
    <x v="3"/>
    <x v="3"/>
    <x v="4"/>
    <x v="0"/>
    <x v="0"/>
    <x v="1"/>
    <x v="1"/>
    <x v="1"/>
    <x v="2"/>
    <x v="1"/>
    <x v="0"/>
    <x v="0"/>
    <x v="0"/>
    <x v="1"/>
    <x v="4"/>
    <x v="3"/>
    <x v="3"/>
    <x v="3"/>
    <x v="1"/>
    <x v="4"/>
    <x v="4"/>
    <x v="2"/>
    <x v="1"/>
    <x v="1"/>
    <x v="1"/>
    <x v="0"/>
    <x v="0"/>
    <x v="1"/>
    <x v="0"/>
    <x v="0"/>
    <x v="0"/>
  </r>
  <r>
    <x v="0"/>
    <x v="1"/>
    <x v="9"/>
    <x v="0"/>
    <x v="5"/>
    <x v="35"/>
    <x v="0"/>
    <x v="3"/>
    <x v="2"/>
    <x v="1"/>
    <x v="2"/>
    <x v="0"/>
    <x v="2"/>
    <x v="0"/>
    <x v="2"/>
    <x v="0"/>
    <x v="2"/>
    <x v="1"/>
    <x v="1"/>
    <x v="0"/>
    <x v="1"/>
    <x v="0"/>
    <x v="2"/>
    <x v="0"/>
    <x v="1"/>
    <x v="3"/>
    <x v="0"/>
    <x v="4"/>
    <x v="1"/>
    <x v="1"/>
    <x v="0"/>
    <x v="0"/>
    <x v="0"/>
    <x v="1"/>
    <x v="0"/>
    <x v="0"/>
    <x v="0"/>
    <x v="1"/>
    <x v="2"/>
    <x v="2"/>
    <x v="5"/>
    <x v="5"/>
    <x v="1"/>
    <x v="0"/>
    <x v="0"/>
    <x v="1"/>
    <x v="1"/>
    <x v="0"/>
    <x v="0"/>
    <x v="0"/>
  </r>
  <r>
    <x v="0"/>
    <x v="1"/>
    <x v="9"/>
    <x v="0"/>
    <x v="5"/>
    <x v="35"/>
    <x v="0"/>
    <x v="2"/>
    <x v="2"/>
    <x v="3"/>
    <x v="3"/>
    <x v="1"/>
    <x v="4"/>
    <x v="4"/>
    <x v="2"/>
    <x v="2"/>
    <x v="2"/>
    <x v="2"/>
    <x v="1"/>
    <x v="2"/>
    <x v="1"/>
    <x v="2"/>
    <x v="2"/>
    <x v="0"/>
    <x v="3"/>
    <x v="1"/>
    <x v="4"/>
    <x v="4"/>
    <x v="0"/>
    <x v="1"/>
    <x v="2"/>
    <x v="3"/>
    <x v="4"/>
    <x v="5"/>
    <x v="1"/>
    <x v="3"/>
    <x v="1"/>
    <x v="1"/>
    <x v="4"/>
    <x v="2"/>
    <x v="5"/>
    <x v="5"/>
    <x v="1"/>
    <x v="1"/>
    <x v="1"/>
    <x v="1"/>
    <x v="1"/>
    <x v="0"/>
    <x v="0"/>
    <x v="0"/>
  </r>
  <r>
    <x v="0"/>
    <x v="1"/>
    <x v="9"/>
    <x v="0"/>
    <x v="5"/>
    <x v="35"/>
    <x v="0"/>
    <x v="0"/>
    <x v="2"/>
    <x v="3"/>
    <x v="2"/>
    <x v="1"/>
    <x v="3"/>
    <x v="4"/>
    <x v="0"/>
    <x v="2"/>
    <x v="0"/>
    <x v="2"/>
    <x v="3"/>
    <x v="2"/>
    <x v="1"/>
    <x v="0"/>
    <x v="2"/>
    <x v="0"/>
    <x v="0"/>
    <x v="3"/>
    <x v="0"/>
    <x v="0"/>
    <x v="1"/>
    <x v="1"/>
    <x v="2"/>
    <x v="3"/>
    <x v="0"/>
    <x v="3"/>
    <x v="1"/>
    <x v="3"/>
    <x v="1"/>
    <x v="1"/>
    <x v="1"/>
    <x v="4"/>
    <x v="4"/>
    <x v="1"/>
    <x v="1"/>
    <x v="0"/>
    <x v="0"/>
    <x v="0"/>
    <x v="0"/>
    <x v="0"/>
    <x v="0"/>
    <x v="0"/>
  </r>
  <r>
    <x v="0"/>
    <x v="1"/>
    <x v="9"/>
    <x v="0"/>
    <x v="5"/>
    <x v="35"/>
    <x v="0"/>
    <x v="3"/>
    <x v="2"/>
    <x v="3"/>
    <x v="3"/>
    <x v="2"/>
    <x v="4"/>
    <x v="4"/>
    <x v="0"/>
    <x v="0"/>
    <x v="0"/>
    <x v="0"/>
    <x v="3"/>
    <x v="3"/>
    <x v="4"/>
    <x v="0"/>
    <x v="3"/>
    <x v="1"/>
    <x v="1"/>
    <x v="1"/>
    <x v="0"/>
    <x v="4"/>
    <x v="1"/>
    <x v="1"/>
    <x v="0"/>
    <x v="0"/>
    <x v="2"/>
    <x v="2"/>
    <x v="2"/>
    <x v="2"/>
    <x v="0"/>
    <x v="1"/>
    <x v="4"/>
    <x v="1"/>
    <x v="2"/>
    <x v="3"/>
    <x v="1"/>
    <x v="0"/>
    <x v="1"/>
    <x v="1"/>
    <x v="0"/>
    <x v="0"/>
    <x v="0"/>
    <x v="0"/>
  </r>
  <r>
    <x v="0"/>
    <x v="1"/>
    <x v="9"/>
    <x v="0"/>
    <x v="5"/>
    <x v="35"/>
    <x v="0"/>
    <x v="3"/>
    <x v="3"/>
    <x v="3"/>
    <x v="3"/>
    <x v="3"/>
    <x v="5"/>
    <x v="2"/>
    <x v="3"/>
    <x v="4"/>
    <x v="3"/>
    <x v="3"/>
    <x v="3"/>
    <x v="2"/>
    <x v="0"/>
    <x v="2"/>
    <x v="1"/>
    <x v="1"/>
    <x v="1"/>
    <x v="1"/>
    <x v="1"/>
    <x v="0"/>
    <x v="0"/>
    <x v="1"/>
    <x v="1"/>
    <x v="2"/>
    <x v="3"/>
    <x v="5"/>
    <x v="2"/>
    <x v="3"/>
    <x v="4"/>
    <x v="1"/>
    <x v="2"/>
    <x v="3"/>
    <x v="4"/>
    <x v="5"/>
    <x v="1"/>
    <x v="1"/>
    <x v="1"/>
    <x v="1"/>
    <x v="1"/>
    <x v="0"/>
    <x v="0"/>
    <x v="0"/>
  </r>
  <r>
    <x v="0"/>
    <x v="1"/>
    <x v="9"/>
    <x v="0"/>
    <x v="5"/>
    <x v="35"/>
    <x v="0"/>
    <x v="4"/>
    <x v="1"/>
    <x v="3"/>
    <x v="1"/>
    <x v="3"/>
    <x v="5"/>
    <x v="2"/>
    <x v="1"/>
    <x v="4"/>
    <x v="3"/>
    <x v="1"/>
    <x v="4"/>
    <x v="2"/>
    <x v="3"/>
    <x v="1"/>
    <x v="2"/>
    <x v="0"/>
    <x v="3"/>
    <x v="4"/>
    <x v="0"/>
    <x v="0"/>
    <x v="1"/>
    <x v="1"/>
    <x v="2"/>
    <x v="3"/>
    <x v="1"/>
    <x v="5"/>
    <x v="4"/>
    <x v="2"/>
    <x v="1"/>
    <x v="1"/>
    <x v="4"/>
    <x v="3"/>
    <x v="5"/>
    <x v="2"/>
    <x v="1"/>
    <x v="1"/>
    <x v="1"/>
    <x v="0"/>
    <x v="2"/>
    <x v="0"/>
    <x v="0"/>
    <x v="0"/>
  </r>
  <r>
    <x v="0"/>
    <x v="1"/>
    <x v="9"/>
    <x v="0"/>
    <x v="5"/>
    <x v="35"/>
    <x v="0"/>
    <x v="2"/>
    <x v="1"/>
    <x v="1"/>
    <x v="3"/>
    <x v="2"/>
    <x v="3"/>
    <x v="4"/>
    <x v="2"/>
    <x v="3"/>
    <x v="3"/>
    <x v="3"/>
    <x v="1"/>
    <x v="3"/>
    <x v="0"/>
    <x v="2"/>
    <x v="1"/>
    <x v="0"/>
    <x v="1"/>
    <x v="1"/>
    <x v="0"/>
    <x v="4"/>
    <x v="0"/>
    <x v="1"/>
    <x v="0"/>
    <x v="2"/>
    <x v="4"/>
    <x v="4"/>
    <x v="3"/>
    <x v="3"/>
    <x v="0"/>
    <x v="1"/>
    <x v="2"/>
    <x v="4"/>
    <x v="4"/>
    <x v="1"/>
    <x v="1"/>
    <x v="3"/>
    <x v="1"/>
    <x v="2"/>
    <x v="0"/>
    <x v="0"/>
    <x v="0"/>
    <x v="0"/>
  </r>
  <r>
    <x v="0"/>
    <x v="1"/>
    <x v="9"/>
    <x v="0"/>
    <x v="5"/>
    <x v="35"/>
    <x v="0"/>
    <x v="3"/>
    <x v="2"/>
    <x v="1"/>
    <x v="2"/>
    <x v="2"/>
    <x v="3"/>
    <x v="4"/>
    <x v="0"/>
    <x v="0"/>
    <x v="2"/>
    <x v="2"/>
    <x v="3"/>
    <x v="0"/>
    <x v="1"/>
    <x v="2"/>
    <x v="0"/>
    <x v="4"/>
    <x v="1"/>
    <x v="1"/>
    <x v="0"/>
    <x v="4"/>
    <x v="1"/>
    <x v="1"/>
    <x v="0"/>
    <x v="0"/>
    <x v="1"/>
    <x v="3"/>
    <x v="2"/>
    <x v="2"/>
    <x v="3"/>
    <x v="1"/>
    <x v="4"/>
    <x v="2"/>
    <x v="4"/>
    <x v="1"/>
    <x v="1"/>
    <x v="1"/>
    <x v="0"/>
    <x v="0"/>
    <x v="1"/>
    <x v="0"/>
    <x v="0"/>
    <x v="0"/>
  </r>
  <r>
    <x v="0"/>
    <x v="1"/>
    <x v="9"/>
    <x v="0"/>
    <x v="5"/>
    <x v="35"/>
    <x v="0"/>
    <x v="2"/>
    <x v="1"/>
    <x v="3"/>
    <x v="3"/>
    <x v="1"/>
    <x v="4"/>
    <x v="4"/>
    <x v="2"/>
    <x v="2"/>
    <x v="3"/>
    <x v="1"/>
    <x v="1"/>
    <x v="0"/>
    <x v="3"/>
    <x v="1"/>
    <x v="2"/>
    <x v="0"/>
    <x v="3"/>
    <x v="2"/>
    <x v="0"/>
    <x v="4"/>
    <x v="1"/>
    <x v="1"/>
    <x v="0"/>
    <x v="0"/>
    <x v="1"/>
    <x v="5"/>
    <x v="2"/>
    <x v="3"/>
    <x v="0"/>
    <x v="1"/>
    <x v="1"/>
    <x v="4"/>
    <x v="2"/>
    <x v="2"/>
    <x v="1"/>
    <x v="1"/>
    <x v="1"/>
    <x v="0"/>
    <x v="0"/>
    <x v="0"/>
    <x v="0"/>
    <x v="0"/>
  </r>
  <r>
    <x v="0"/>
    <x v="1"/>
    <x v="9"/>
    <x v="0"/>
    <x v="5"/>
    <x v="35"/>
    <x v="0"/>
    <x v="2"/>
    <x v="3"/>
    <x v="3"/>
    <x v="3"/>
    <x v="3"/>
    <x v="5"/>
    <x v="0"/>
    <x v="3"/>
    <x v="3"/>
    <x v="3"/>
    <x v="1"/>
    <x v="4"/>
    <x v="3"/>
    <x v="4"/>
    <x v="1"/>
    <x v="2"/>
    <x v="4"/>
    <x v="3"/>
    <x v="4"/>
    <x v="1"/>
    <x v="5"/>
    <x v="1"/>
    <x v="1"/>
    <x v="0"/>
    <x v="0"/>
    <x v="4"/>
    <x v="5"/>
    <x v="3"/>
    <x v="3"/>
    <x v="0"/>
    <x v="1"/>
    <x v="4"/>
    <x v="2"/>
    <x v="2"/>
    <x v="1"/>
    <x v="1"/>
    <x v="1"/>
    <x v="1"/>
    <x v="0"/>
    <x v="1"/>
    <x v="0"/>
    <x v="0"/>
    <x v="0"/>
  </r>
  <r>
    <x v="0"/>
    <x v="1"/>
    <x v="9"/>
    <x v="0"/>
    <x v="5"/>
    <x v="35"/>
    <x v="0"/>
    <x v="3"/>
    <x v="2"/>
    <x v="3"/>
    <x v="3"/>
    <x v="1"/>
    <x v="2"/>
    <x v="4"/>
    <x v="0"/>
    <x v="0"/>
    <x v="0"/>
    <x v="2"/>
    <x v="3"/>
    <x v="3"/>
    <x v="1"/>
    <x v="0"/>
    <x v="2"/>
    <x v="0"/>
    <x v="1"/>
    <x v="3"/>
    <x v="1"/>
    <x v="0"/>
    <x v="1"/>
    <x v="1"/>
    <x v="2"/>
    <x v="2"/>
    <x v="3"/>
    <x v="5"/>
    <x v="0"/>
    <x v="3"/>
    <x v="0"/>
    <x v="1"/>
    <x v="5"/>
    <x v="5"/>
    <x v="3"/>
    <x v="3"/>
    <x v="1"/>
    <x v="1"/>
    <x v="0"/>
    <x v="0"/>
    <x v="2"/>
    <x v="0"/>
    <x v="0"/>
    <x v="0"/>
  </r>
  <r>
    <x v="0"/>
    <x v="1"/>
    <x v="9"/>
    <x v="0"/>
    <x v="5"/>
    <x v="35"/>
    <x v="0"/>
    <x v="3"/>
    <x v="3"/>
    <x v="0"/>
    <x v="3"/>
    <x v="1"/>
    <x v="4"/>
    <x v="2"/>
    <x v="2"/>
    <x v="2"/>
    <x v="4"/>
    <x v="2"/>
    <x v="3"/>
    <x v="2"/>
    <x v="0"/>
    <x v="5"/>
    <x v="2"/>
    <x v="0"/>
    <x v="3"/>
    <x v="4"/>
    <x v="0"/>
    <x v="4"/>
    <x v="1"/>
    <x v="1"/>
    <x v="0"/>
    <x v="0"/>
    <x v="2"/>
    <x v="2"/>
    <x v="1"/>
    <x v="2"/>
    <x v="0"/>
    <x v="1"/>
    <x v="5"/>
    <x v="1"/>
    <x v="2"/>
    <x v="2"/>
    <x v="1"/>
    <x v="1"/>
    <x v="0"/>
    <x v="0"/>
    <x v="2"/>
    <x v="0"/>
    <x v="0"/>
    <x v="0"/>
  </r>
  <r>
    <x v="0"/>
    <x v="1"/>
    <x v="9"/>
    <x v="0"/>
    <x v="5"/>
    <x v="35"/>
    <x v="1"/>
    <x v="2"/>
    <x v="3"/>
    <x v="3"/>
    <x v="2"/>
    <x v="2"/>
    <x v="3"/>
    <x v="4"/>
    <x v="2"/>
    <x v="2"/>
    <x v="2"/>
    <x v="3"/>
    <x v="3"/>
    <x v="3"/>
    <x v="1"/>
    <x v="0"/>
    <x v="2"/>
    <x v="0"/>
    <x v="1"/>
    <x v="3"/>
    <x v="1"/>
    <x v="2"/>
    <x v="1"/>
    <x v="1"/>
    <x v="0"/>
    <x v="0"/>
    <x v="1"/>
    <x v="5"/>
    <x v="0"/>
    <x v="0"/>
    <x v="0"/>
    <x v="1"/>
    <x v="1"/>
    <x v="4"/>
    <x v="2"/>
    <x v="1"/>
    <x v="1"/>
    <x v="1"/>
    <x v="0"/>
    <x v="1"/>
    <x v="2"/>
    <x v="0"/>
    <x v="0"/>
    <x v="0"/>
  </r>
  <r>
    <x v="0"/>
    <x v="1"/>
    <x v="9"/>
    <x v="0"/>
    <x v="5"/>
    <x v="35"/>
    <x v="0"/>
    <x v="2"/>
    <x v="1"/>
    <x v="2"/>
    <x v="3"/>
    <x v="3"/>
    <x v="4"/>
    <x v="4"/>
    <x v="3"/>
    <x v="2"/>
    <x v="3"/>
    <x v="1"/>
    <x v="1"/>
    <x v="3"/>
    <x v="1"/>
    <x v="0"/>
    <x v="2"/>
    <x v="0"/>
    <x v="1"/>
    <x v="1"/>
    <x v="0"/>
    <x v="0"/>
    <x v="1"/>
    <x v="1"/>
    <x v="2"/>
    <x v="2"/>
    <x v="3"/>
    <x v="5"/>
    <x v="0"/>
    <x v="0"/>
    <x v="0"/>
    <x v="1"/>
    <x v="2"/>
    <x v="2"/>
    <x v="5"/>
    <x v="1"/>
    <x v="1"/>
    <x v="1"/>
    <x v="0"/>
    <x v="0"/>
    <x v="1"/>
    <x v="0"/>
    <x v="0"/>
    <x v="0"/>
  </r>
  <r>
    <x v="0"/>
    <x v="1"/>
    <x v="9"/>
    <x v="0"/>
    <x v="5"/>
    <x v="35"/>
    <x v="0"/>
    <x v="3"/>
    <x v="2"/>
    <x v="2"/>
    <x v="2"/>
    <x v="2"/>
    <x v="2"/>
    <x v="4"/>
    <x v="2"/>
    <x v="2"/>
    <x v="2"/>
    <x v="3"/>
    <x v="3"/>
    <x v="3"/>
    <x v="1"/>
    <x v="2"/>
    <x v="2"/>
    <x v="0"/>
    <x v="1"/>
    <x v="1"/>
    <x v="0"/>
    <x v="0"/>
    <x v="1"/>
    <x v="1"/>
    <x v="0"/>
    <x v="0"/>
    <x v="4"/>
    <x v="1"/>
    <x v="3"/>
    <x v="3"/>
    <x v="3"/>
    <x v="1"/>
    <x v="1"/>
    <x v="4"/>
    <x v="1"/>
    <x v="1"/>
    <x v="1"/>
    <x v="0"/>
    <x v="0"/>
    <x v="0"/>
    <x v="0"/>
    <x v="0"/>
    <x v="0"/>
    <x v="0"/>
  </r>
  <r>
    <x v="0"/>
    <x v="1"/>
    <x v="9"/>
    <x v="0"/>
    <x v="5"/>
    <x v="35"/>
    <x v="0"/>
    <x v="3"/>
    <x v="2"/>
    <x v="1"/>
    <x v="3"/>
    <x v="1"/>
    <x v="4"/>
    <x v="2"/>
    <x v="2"/>
    <x v="2"/>
    <x v="2"/>
    <x v="1"/>
    <x v="1"/>
    <x v="2"/>
    <x v="3"/>
    <x v="0"/>
    <x v="2"/>
    <x v="0"/>
    <x v="1"/>
    <x v="4"/>
    <x v="0"/>
    <x v="4"/>
    <x v="1"/>
    <x v="1"/>
    <x v="0"/>
    <x v="0"/>
    <x v="2"/>
    <x v="2"/>
    <x v="1"/>
    <x v="3"/>
    <x v="0"/>
    <x v="1"/>
    <x v="2"/>
    <x v="1"/>
    <x v="2"/>
    <x v="2"/>
    <x v="1"/>
    <x v="1"/>
    <x v="1"/>
    <x v="0"/>
    <x v="1"/>
    <x v="0"/>
    <x v="0"/>
    <x v="0"/>
  </r>
  <r>
    <x v="0"/>
    <x v="1"/>
    <x v="9"/>
    <x v="0"/>
    <x v="5"/>
    <x v="35"/>
    <x v="0"/>
    <x v="2"/>
    <x v="1"/>
    <x v="3"/>
    <x v="1"/>
    <x v="3"/>
    <x v="5"/>
    <x v="1"/>
    <x v="3"/>
    <x v="3"/>
    <x v="2"/>
    <x v="1"/>
    <x v="3"/>
    <x v="4"/>
    <x v="4"/>
    <x v="4"/>
    <x v="1"/>
    <x v="0"/>
    <x v="1"/>
    <x v="4"/>
    <x v="3"/>
    <x v="2"/>
    <x v="1"/>
    <x v="1"/>
    <x v="2"/>
    <x v="3"/>
    <x v="2"/>
    <x v="5"/>
    <x v="3"/>
    <x v="0"/>
    <x v="1"/>
    <x v="1"/>
    <x v="1"/>
    <x v="4"/>
    <x v="4"/>
    <x v="1"/>
    <x v="1"/>
    <x v="1"/>
    <x v="1"/>
    <x v="0"/>
    <x v="1"/>
    <x v="0"/>
    <x v="0"/>
    <x v="0"/>
  </r>
  <r>
    <x v="0"/>
    <x v="1"/>
    <x v="9"/>
    <x v="0"/>
    <x v="5"/>
    <x v="35"/>
    <x v="0"/>
    <x v="2"/>
    <x v="3"/>
    <x v="1"/>
    <x v="3"/>
    <x v="5"/>
    <x v="2"/>
    <x v="2"/>
    <x v="3"/>
    <x v="2"/>
    <x v="2"/>
    <x v="3"/>
    <x v="1"/>
    <x v="2"/>
    <x v="0"/>
    <x v="0"/>
    <x v="3"/>
    <x v="0"/>
    <x v="1"/>
    <x v="1"/>
    <x v="0"/>
    <x v="4"/>
    <x v="1"/>
    <x v="1"/>
    <x v="2"/>
    <x v="2"/>
    <x v="3"/>
    <x v="2"/>
    <x v="0"/>
    <x v="3"/>
    <x v="0"/>
    <x v="1"/>
    <x v="2"/>
    <x v="1"/>
    <x v="2"/>
    <x v="1"/>
    <x v="1"/>
    <x v="1"/>
    <x v="1"/>
    <x v="1"/>
    <x v="0"/>
    <x v="0"/>
    <x v="0"/>
    <x v="0"/>
  </r>
  <r>
    <x v="0"/>
    <x v="1"/>
    <x v="9"/>
    <x v="0"/>
    <x v="5"/>
    <x v="35"/>
    <x v="0"/>
    <x v="3"/>
    <x v="0"/>
    <x v="2"/>
    <x v="2"/>
    <x v="2"/>
    <x v="4"/>
    <x v="0"/>
    <x v="2"/>
    <x v="0"/>
    <x v="0"/>
    <x v="2"/>
    <x v="0"/>
    <x v="0"/>
    <x v="1"/>
    <x v="0"/>
    <x v="2"/>
    <x v="4"/>
    <x v="1"/>
    <x v="3"/>
    <x v="0"/>
    <x v="0"/>
    <x v="1"/>
    <x v="1"/>
    <x v="0"/>
    <x v="0"/>
    <x v="0"/>
    <x v="3"/>
    <x v="0"/>
    <x v="0"/>
    <x v="3"/>
    <x v="1"/>
    <x v="1"/>
    <x v="4"/>
    <x v="2"/>
    <x v="1"/>
    <x v="1"/>
    <x v="0"/>
    <x v="0"/>
    <x v="0"/>
    <x v="0"/>
    <x v="0"/>
    <x v="0"/>
    <x v="0"/>
  </r>
  <r>
    <x v="0"/>
    <x v="1"/>
    <x v="9"/>
    <x v="0"/>
    <x v="0"/>
    <x v="0"/>
    <x v="1"/>
    <x v="0"/>
    <x v="0"/>
    <x v="2"/>
    <x v="2"/>
    <x v="0"/>
    <x v="2"/>
    <x v="0"/>
    <x v="0"/>
    <x v="0"/>
    <x v="0"/>
    <x v="3"/>
    <x v="0"/>
    <x v="0"/>
    <x v="0"/>
    <x v="0"/>
    <x v="0"/>
    <x v="0"/>
    <x v="1"/>
    <x v="3"/>
    <x v="2"/>
    <x v="4"/>
    <x v="1"/>
    <x v="1"/>
    <x v="0"/>
    <x v="3"/>
    <x v="0"/>
    <x v="3"/>
    <x v="0"/>
    <x v="0"/>
    <x v="3"/>
    <x v="1"/>
    <x v="4"/>
    <x v="2"/>
    <x v="2"/>
    <x v="2"/>
    <x v="1"/>
    <x v="0"/>
    <x v="1"/>
    <x v="0"/>
    <x v="2"/>
    <x v="0"/>
    <x v="0"/>
    <x v="0"/>
  </r>
  <r>
    <x v="0"/>
    <x v="1"/>
    <x v="9"/>
    <x v="0"/>
    <x v="0"/>
    <x v="0"/>
    <x v="1"/>
    <x v="4"/>
    <x v="1"/>
    <x v="5"/>
    <x v="3"/>
    <x v="1"/>
    <x v="4"/>
    <x v="3"/>
    <x v="1"/>
    <x v="4"/>
    <x v="3"/>
    <x v="1"/>
    <x v="3"/>
    <x v="2"/>
    <x v="4"/>
    <x v="4"/>
    <x v="1"/>
    <x v="1"/>
    <x v="1"/>
    <x v="1"/>
    <x v="4"/>
    <x v="2"/>
    <x v="0"/>
    <x v="0"/>
    <x v="2"/>
    <x v="3"/>
    <x v="3"/>
    <x v="1"/>
    <x v="3"/>
    <x v="1"/>
    <x v="0"/>
    <x v="1"/>
    <x v="2"/>
    <x v="2"/>
    <x v="4"/>
    <x v="5"/>
    <x v="1"/>
    <x v="0"/>
    <x v="1"/>
    <x v="0"/>
    <x v="0"/>
    <x v="0"/>
    <x v="0"/>
    <x v="0"/>
  </r>
  <r>
    <x v="0"/>
    <x v="1"/>
    <x v="9"/>
    <x v="0"/>
    <x v="0"/>
    <x v="0"/>
    <x v="0"/>
    <x v="2"/>
    <x v="3"/>
    <x v="5"/>
    <x v="2"/>
    <x v="2"/>
    <x v="2"/>
    <x v="4"/>
    <x v="2"/>
    <x v="0"/>
    <x v="3"/>
    <x v="1"/>
    <x v="1"/>
    <x v="3"/>
    <x v="0"/>
    <x v="0"/>
    <x v="4"/>
    <x v="0"/>
    <x v="1"/>
    <x v="3"/>
    <x v="1"/>
    <x v="2"/>
    <x v="0"/>
    <x v="1"/>
    <x v="1"/>
    <x v="0"/>
    <x v="3"/>
    <x v="5"/>
    <x v="0"/>
    <x v="3"/>
    <x v="1"/>
    <x v="1"/>
    <x v="4"/>
    <x v="2"/>
    <x v="4"/>
    <x v="1"/>
    <x v="1"/>
    <x v="0"/>
    <x v="1"/>
    <x v="0"/>
    <x v="0"/>
    <x v="0"/>
    <x v="0"/>
    <x v="0"/>
  </r>
  <r>
    <x v="0"/>
    <x v="1"/>
    <x v="9"/>
    <x v="0"/>
    <x v="0"/>
    <x v="0"/>
    <x v="1"/>
    <x v="2"/>
    <x v="3"/>
    <x v="0"/>
    <x v="2"/>
    <x v="2"/>
    <x v="3"/>
    <x v="4"/>
    <x v="2"/>
    <x v="3"/>
    <x v="2"/>
    <x v="2"/>
    <x v="1"/>
    <x v="3"/>
    <x v="0"/>
    <x v="0"/>
    <x v="1"/>
    <x v="1"/>
    <x v="0"/>
    <x v="3"/>
    <x v="1"/>
    <x v="0"/>
    <x v="1"/>
    <x v="1"/>
    <x v="2"/>
    <x v="3"/>
    <x v="3"/>
    <x v="1"/>
    <x v="1"/>
    <x v="3"/>
    <x v="0"/>
    <x v="1"/>
    <x v="1"/>
    <x v="1"/>
    <x v="2"/>
    <x v="2"/>
    <x v="1"/>
    <x v="0"/>
    <x v="1"/>
    <x v="1"/>
    <x v="1"/>
    <x v="0"/>
    <x v="0"/>
    <x v="0"/>
  </r>
  <r>
    <x v="0"/>
    <x v="1"/>
    <x v="9"/>
    <x v="0"/>
    <x v="0"/>
    <x v="0"/>
    <x v="1"/>
    <x v="2"/>
    <x v="3"/>
    <x v="0"/>
    <x v="2"/>
    <x v="2"/>
    <x v="3"/>
    <x v="4"/>
    <x v="0"/>
    <x v="2"/>
    <x v="2"/>
    <x v="0"/>
    <x v="0"/>
    <x v="4"/>
    <x v="1"/>
    <x v="0"/>
    <x v="1"/>
    <x v="1"/>
    <x v="4"/>
    <x v="0"/>
    <x v="1"/>
    <x v="0"/>
    <x v="1"/>
    <x v="1"/>
    <x v="0"/>
    <x v="0"/>
    <x v="3"/>
    <x v="1"/>
    <x v="0"/>
    <x v="3"/>
    <x v="3"/>
    <x v="1"/>
    <x v="1"/>
    <x v="2"/>
    <x v="4"/>
    <x v="1"/>
    <x v="1"/>
    <x v="0"/>
    <x v="1"/>
    <x v="1"/>
    <x v="1"/>
    <x v="0"/>
    <x v="0"/>
    <x v="0"/>
  </r>
  <r>
    <x v="0"/>
    <x v="1"/>
    <x v="9"/>
    <x v="0"/>
    <x v="0"/>
    <x v="0"/>
    <x v="1"/>
    <x v="2"/>
    <x v="3"/>
    <x v="1"/>
    <x v="3"/>
    <x v="1"/>
    <x v="1"/>
    <x v="5"/>
    <x v="1"/>
    <x v="0"/>
    <x v="0"/>
    <x v="0"/>
    <x v="0"/>
    <x v="1"/>
    <x v="3"/>
    <x v="4"/>
    <x v="4"/>
    <x v="2"/>
    <x v="3"/>
    <x v="2"/>
    <x v="5"/>
    <x v="2"/>
    <x v="6"/>
    <x v="2"/>
    <x v="1"/>
    <x v="5"/>
    <x v="2"/>
    <x v="4"/>
    <x v="1"/>
    <x v="2"/>
    <x v="0"/>
    <x v="1"/>
    <x v="4"/>
    <x v="3"/>
    <x v="5"/>
    <x v="5"/>
    <x v="1"/>
    <x v="1"/>
    <x v="1"/>
    <x v="2"/>
    <x v="2"/>
    <x v="0"/>
    <x v="0"/>
    <x v="0"/>
  </r>
  <r>
    <x v="0"/>
    <x v="1"/>
    <x v="9"/>
    <x v="0"/>
    <x v="0"/>
    <x v="0"/>
    <x v="0"/>
    <x v="2"/>
    <x v="2"/>
    <x v="2"/>
    <x v="2"/>
    <x v="2"/>
    <x v="2"/>
    <x v="0"/>
    <x v="1"/>
    <x v="2"/>
    <x v="2"/>
    <x v="2"/>
    <x v="1"/>
    <x v="3"/>
    <x v="0"/>
    <x v="0"/>
    <x v="2"/>
    <x v="0"/>
    <x v="0"/>
    <x v="1"/>
    <x v="0"/>
    <x v="1"/>
    <x v="1"/>
    <x v="1"/>
    <x v="0"/>
    <x v="0"/>
    <x v="0"/>
    <x v="1"/>
    <x v="0"/>
    <x v="2"/>
    <x v="0"/>
    <x v="1"/>
    <x v="1"/>
    <x v="1"/>
    <x v="5"/>
    <x v="3"/>
    <x v="1"/>
    <x v="0"/>
    <x v="1"/>
    <x v="0"/>
    <x v="0"/>
    <x v="0"/>
    <x v="0"/>
    <x v="0"/>
  </r>
  <r>
    <x v="0"/>
    <x v="1"/>
    <x v="9"/>
    <x v="0"/>
    <x v="0"/>
    <x v="0"/>
    <x v="0"/>
    <x v="1"/>
    <x v="3"/>
    <x v="4"/>
    <x v="2"/>
    <x v="1"/>
    <x v="2"/>
    <x v="2"/>
    <x v="2"/>
    <x v="2"/>
    <x v="2"/>
    <x v="3"/>
    <x v="3"/>
    <x v="4"/>
    <x v="2"/>
    <x v="2"/>
    <x v="0"/>
    <x v="0"/>
    <x v="0"/>
    <x v="2"/>
    <x v="4"/>
    <x v="0"/>
    <x v="1"/>
    <x v="1"/>
    <x v="2"/>
    <x v="0"/>
    <x v="1"/>
    <x v="1"/>
    <x v="3"/>
    <x v="2"/>
    <x v="0"/>
    <x v="1"/>
    <x v="2"/>
    <x v="1"/>
    <x v="4"/>
    <x v="1"/>
    <x v="1"/>
    <x v="1"/>
    <x v="1"/>
    <x v="1"/>
    <x v="0"/>
    <x v="0"/>
    <x v="0"/>
    <x v="0"/>
  </r>
  <r>
    <x v="0"/>
    <x v="1"/>
    <x v="9"/>
    <x v="0"/>
    <x v="0"/>
    <x v="0"/>
    <x v="1"/>
    <x v="3"/>
    <x v="3"/>
    <x v="1"/>
    <x v="2"/>
    <x v="1"/>
    <x v="2"/>
    <x v="2"/>
    <x v="3"/>
    <x v="2"/>
    <x v="2"/>
    <x v="1"/>
    <x v="3"/>
    <x v="2"/>
    <x v="0"/>
    <x v="0"/>
    <x v="4"/>
    <x v="1"/>
    <x v="1"/>
    <x v="3"/>
    <x v="5"/>
    <x v="5"/>
    <x v="1"/>
    <x v="1"/>
    <x v="1"/>
    <x v="2"/>
    <x v="3"/>
    <x v="1"/>
    <x v="1"/>
    <x v="3"/>
    <x v="1"/>
    <x v="1"/>
    <x v="1"/>
    <x v="2"/>
    <x v="5"/>
    <x v="1"/>
    <x v="1"/>
    <x v="1"/>
    <x v="1"/>
    <x v="2"/>
    <x v="1"/>
    <x v="0"/>
    <x v="0"/>
    <x v="0"/>
  </r>
  <r>
    <x v="0"/>
    <x v="1"/>
    <x v="9"/>
    <x v="0"/>
    <x v="0"/>
    <x v="0"/>
    <x v="0"/>
    <x v="2"/>
    <x v="3"/>
    <x v="1"/>
    <x v="2"/>
    <x v="1"/>
    <x v="4"/>
    <x v="2"/>
    <x v="3"/>
    <x v="4"/>
    <x v="2"/>
    <x v="2"/>
    <x v="1"/>
    <x v="2"/>
    <x v="0"/>
    <x v="0"/>
    <x v="4"/>
    <x v="1"/>
    <x v="1"/>
    <x v="3"/>
    <x v="1"/>
    <x v="2"/>
    <x v="1"/>
    <x v="2"/>
    <x v="1"/>
    <x v="3"/>
    <x v="3"/>
    <x v="3"/>
    <x v="1"/>
    <x v="1"/>
    <x v="4"/>
    <x v="1"/>
    <x v="4"/>
    <x v="2"/>
    <x v="5"/>
    <x v="2"/>
    <x v="1"/>
    <x v="1"/>
    <x v="1"/>
    <x v="3"/>
    <x v="3"/>
    <x v="0"/>
    <x v="0"/>
    <x v="0"/>
  </r>
  <r>
    <x v="0"/>
    <x v="1"/>
    <x v="9"/>
    <x v="0"/>
    <x v="0"/>
    <x v="0"/>
    <x v="1"/>
    <x v="0"/>
    <x v="2"/>
    <x v="3"/>
    <x v="3"/>
    <x v="2"/>
    <x v="4"/>
    <x v="2"/>
    <x v="0"/>
    <x v="2"/>
    <x v="2"/>
    <x v="2"/>
    <x v="2"/>
    <x v="0"/>
    <x v="4"/>
    <x v="4"/>
    <x v="1"/>
    <x v="0"/>
    <x v="1"/>
    <x v="4"/>
    <x v="1"/>
    <x v="0"/>
    <x v="0"/>
    <x v="1"/>
    <x v="1"/>
    <x v="2"/>
    <x v="1"/>
    <x v="5"/>
    <x v="1"/>
    <x v="2"/>
    <x v="1"/>
    <x v="1"/>
    <x v="4"/>
    <x v="3"/>
    <x v="5"/>
    <x v="2"/>
    <x v="1"/>
    <x v="0"/>
    <x v="1"/>
    <x v="0"/>
    <x v="0"/>
    <x v="0"/>
    <x v="0"/>
    <x v="0"/>
  </r>
  <r>
    <x v="0"/>
    <x v="1"/>
    <x v="9"/>
    <x v="0"/>
    <x v="0"/>
    <x v="0"/>
    <x v="1"/>
    <x v="2"/>
    <x v="3"/>
    <x v="3"/>
    <x v="3"/>
    <x v="1"/>
    <x v="4"/>
    <x v="0"/>
    <x v="1"/>
    <x v="4"/>
    <x v="4"/>
    <x v="4"/>
    <x v="3"/>
    <x v="2"/>
    <x v="1"/>
    <x v="5"/>
    <x v="1"/>
    <x v="4"/>
    <x v="3"/>
    <x v="4"/>
    <x v="1"/>
    <x v="2"/>
    <x v="1"/>
    <x v="0"/>
    <x v="1"/>
    <x v="0"/>
    <x v="4"/>
    <x v="4"/>
    <x v="3"/>
    <x v="1"/>
    <x v="1"/>
    <x v="1"/>
    <x v="4"/>
    <x v="3"/>
    <x v="5"/>
    <x v="4"/>
    <x v="1"/>
    <x v="1"/>
    <x v="1"/>
    <x v="2"/>
    <x v="3"/>
    <x v="0"/>
    <x v="0"/>
    <x v="0"/>
  </r>
  <r>
    <x v="0"/>
    <x v="1"/>
    <x v="9"/>
    <x v="0"/>
    <x v="0"/>
    <x v="0"/>
    <x v="0"/>
    <x v="0"/>
    <x v="0"/>
    <x v="1"/>
    <x v="2"/>
    <x v="0"/>
    <x v="3"/>
    <x v="2"/>
    <x v="3"/>
    <x v="3"/>
    <x v="2"/>
    <x v="2"/>
    <x v="1"/>
    <x v="2"/>
    <x v="3"/>
    <x v="4"/>
    <x v="2"/>
    <x v="1"/>
    <x v="1"/>
    <x v="1"/>
    <x v="1"/>
    <x v="0"/>
    <x v="1"/>
    <x v="2"/>
    <x v="2"/>
    <x v="3"/>
    <x v="0"/>
    <x v="3"/>
    <x v="1"/>
    <x v="3"/>
    <x v="0"/>
    <x v="1"/>
    <x v="4"/>
    <x v="3"/>
    <x v="5"/>
    <x v="4"/>
    <x v="1"/>
    <x v="0"/>
    <x v="1"/>
    <x v="2"/>
    <x v="4"/>
    <x v="0"/>
    <x v="0"/>
    <x v="0"/>
  </r>
  <r>
    <x v="0"/>
    <x v="1"/>
    <x v="9"/>
    <x v="0"/>
    <x v="0"/>
    <x v="0"/>
    <x v="1"/>
    <x v="0"/>
    <x v="2"/>
    <x v="0"/>
    <x v="2"/>
    <x v="0"/>
    <x v="3"/>
    <x v="4"/>
    <x v="2"/>
    <x v="2"/>
    <x v="0"/>
    <x v="3"/>
    <x v="1"/>
    <x v="0"/>
    <x v="0"/>
    <x v="0"/>
    <x v="1"/>
    <x v="1"/>
    <x v="0"/>
    <x v="3"/>
    <x v="1"/>
    <x v="2"/>
    <x v="1"/>
    <x v="1"/>
    <x v="2"/>
    <x v="0"/>
    <x v="3"/>
    <x v="2"/>
    <x v="0"/>
    <x v="0"/>
    <x v="3"/>
    <x v="1"/>
    <x v="2"/>
    <x v="4"/>
    <x v="5"/>
    <x v="1"/>
    <x v="1"/>
    <x v="3"/>
    <x v="1"/>
    <x v="0"/>
    <x v="0"/>
    <x v="0"/>
    <x v="0"/>
    <x v="0"/>
  </r>
  <r>
    <x v="0"/>
    <x v="1"/>
    <x v="9"/>
    <x v="0"/>
    <x v="0"/>
    <x v="0"/>
    <x v="1"/>
    <x v="0"/>
    <x v="2"/>
    <x v="0"/>
    <x v="2"/>
    <x v="0"/>
    <x v="2"/>
    <x v="0"/>
    <x v="0"/>
    <x v="0"/>
    <x v="0"/>
    <x v="3"/>
    <x v="1"/>
    <x v="0"/>
    <x v="0"/>
    <x v="0"/>
    <x v="2"/>
    <x v="4"/>
    <x v="0"/>
    <x v="0"/>
    <x v="1"/>
    <x v="0"/>
    <x v="1"/>
    <x v="1"/>
    <x v="2"/>
    <x v="3"/>
    <x v="1"/>
    <x v="2"/>
    <x v="0"/>
    <x v="0"/>
    <x v="3"/>
    <x v="1"/>
    <x v="1"/>
    <x v="4"/>
    <x v="4"/>
    <x v="1"/>
    <x v="1"/>
    <x v="1"/>
    <x v="1"/>
    <x v="0"/>
    <x v="0"/>
    <x v="0"/>
    <x v="0"/>
    <x v="0"/>
  </r>
  <r>
    <x v="0"/>
    <x v="1"/>
    <x v="9"/>
    <x v="0"/>
    <x v="0"/>
    <x v="0"/>
    <x v="0"/>
    <x v="2"/>
    <x v="0"/>
    <x v="0"/>
    <x v="3"/>
    <x v="1"/>
    <x v="4"/>
    <x v="4"/>
    <x v="3"/>
    <x v="3"/>
    <x v="3"/>
    <x v="1"/>
    <x v="3"/>
    <x v="2"/>
    <x v="1"/>
    <x v="3"/>
    <x v="3"/>
    <x v="3"/>
    <x v="2"/>
    <x v="2"/>
    <x v="3"/>
    <x v="3"/>
    <x v="2"/>
    <x v="3"/>
    <x v="3"/>
    <x v="4"/>
    <x v="2"/>
    <x v="2"/>
    <x v="2"/>
    <x v="2"/>
    <x v="2"/>
    <x v="1"/>
    <x v="2"/>
    <x v="4"/>
    <x v="1"/>
    <x v="1"/>
    <x v="1"/>
    <x v="0"/>
    <x v="1"/>
    <x v="1"/>
    <x v="0"/>
    <x v="0"/>
    <x v="0"/>
    <x v="0"/>
  </r>
  <r>
    <x v="0"/>
    <x v="1"/>
    <x v="9"/>
    <x v="0"/>
    <x v="0"/>
    <x v="0"/>
    <x v="3"/>
    <x v="2"/>
    <x v="1"/>
    <x v="1"/>
    <x v="1"/>
    <x v="3"/>
    <x v="4"/>
    <x v="0"/>
    <x v="1"/>
    <x v="3"/>
    <x v="4"/>
    <x v="1"/>
    <x v="3"/>
    <x v="2"/>
    <x v="4"/>
    <x v="4"/>
    <x v="1"/>
    <x v="0"/>
    <x v="1"/>
    <x v="1"/>
    <x v="1"/>
    <x v="0"/>
    <x v="0"/>
    <x v="6"/>
    <x v="1"/>
    <x v="3"/>
    <x v="4"/>
    <x v="5"/>
    <x v="4"/>
    <x v="0"/>
    <x v="4"/>
    <x v="1"/>
    <x v="1"/>
    <x v="1"/>
    <x v="2"/>
    <x v="1"/>
    <x v="1"/>
    <x v="3"/>
    <x v="1"/>
    <x v="0"/>
    <x v="1"/>
    <x v="0"/>
    <x v="0"/>
    <x v="0"/>
  </r>
  <r>
    <x v="0"/>
    <x v="1"/>
    <x v="9"/>
    <x v="0"/>
    <x v="0"/>
    <x v="0"/>
    <x v="1"/>
    <x v="2"/>
    <x v="2"/>
    <x v="4"/>
    <x v="2"/>
    <x v="0"/>
    <x v="4"/>
    <x v="6"/>
    <x v="0"/>
    <x v="2"/>
    <x v="0"/>
    <x v="3"/>
    <x v="0"/>
    <x v="0"/>
    <x v="0"/>
    <x v="1"/>
    <x v="2"/>
    <x v="1"/>
    <x v="0"/>
    <x v="3"/>
    <x v="4"/>
    <x v="2"/>
    <x v="1"/>
    <x v="1"/>
    <x v="0"/>
    <x v="0"/>
    <x v="1"/>
    <x v="5"/>
    <x v="0"/>
    <x v="0"/>
    <x v="1"/>
    <x v="1"/>
    <x v="3"/>
    <x v="4"/>
    <x v="1"/>
    <x v="1"/>
    <x v="1"/>
    <x v="0"/>
    <x v="1"/>
    <x v="2"/>
    <x v="2"/>
    <x v="0"/>
    <x v="0"/>
    <x v="0"/>
  </r>
  <r>
    <x v="0"/>
    <x v="1"/>
    <x v="9"/>
    <x v="0"/>
    <x v="5"/>
    <x v="35"/>
    <x v="0"/>
    <x v="2"/>
    <x v="2"/>
    <x v="3"/>
    <x v="3"/>
    <x v="1"/>
    <x v="2"/>
    <x v="2"/>
    <x v="3"/>
    <x v="3"/>
    <x v="2"/>
    <x v="3"/>
    <x v="1"/>
    <x v="3"/>
    <x v="1"/>
    <x v="2"/>
    <x v="2"/>
    <x v="0"/>
    <x v="0"/>
    <x v="0"/>
    <x v="0"/>
    <x v="0"/>
    <x v="0"/>
    <x v="2"/>
    <x v="2"/>
    <x v="3"/>
    <x v="1"/>
    <x v="5"/>
    <x v="3"/>
    <x v="3"/>
    <x v="0"/>
    <x v="1"/>
    <x v="2"/>
    <x v="1"/>
    <x v="2"/>
    <x v="2"/>
    <x v="1"/>
    <x v="3"/>
    <x v="1"/>
    <x v="0"/>
    <x v="1"/>
    <x v="0"/>
    <x v="0"/>
    <x v="0"/>
  </r>
  <r>
    <x v="0"/>
    <x v="1"/>
    <x v="8"/>
    <x v="0"/>
    <x v="19"/>
    <x v="36"/>
    <x v="0"/>
    <x v="0"/>
    <x v="2"/>
    <x v="0"/>
    <x v="2"/>
    <x v="2"/>
    <x v="2"/>
    <x v="4"/>
    <x v="2"/>
    <x v="2"/>
    <x v="0"/>
    <x v="2"/>
    <x v="1"/>
    <x v="0"/>
    <x v="0"/>
    <x v="0"/>
    <x v="2"/>
    <x v="0"/>
    <x v="0"/>
    <x v="1"/>
    <x v="0"/>
    <x v="0"/>
    <x v="1"/>
    <x v="1"/>
    <x v="0"/>
    <x v="0"/>
    <x v="0"/>
    <x v="5"/>
    <x v="3"/>
    <x v="0"/>
    <x v="0"/>
    <x v="1"/>
    <x v="1"/>
    <x v="1"/>
    <x v="2"/>
    <x v="2"/>
    <x v="1"/>
    <x v="1"/>
    <x v="1"/>
    <x v="1"/>
    <x v="1"/>
    <x v="0"/>
    <x v="0"/>
    <x v="0"/>
  </r>
  <r>
    <x v="0"/>
    <x v="1"/>
    <x v="8"/>
    <x v="0"/>
    <x v="19"/>
    <x v="36"/>
    <x v="1"/>
    <x v="3"/>
    <x v="2"/>
    <x v="0"/>
    <x v="2"/>
    <x v="0"/>
    <x v="3"/>
    <x v="4"/>
    <x v="0"/>
    <x v="0"/>
    <x v="0"/>
    <x v="3"/>
    <x v="1"/>
    <x v="3"/>
    <x v="0"/>
    <x v="0"/>
    <x v="0"/>
    <x v="0"/>
    <x v="0"/>
    <x v="3"/>
    <x v="0"/>
    <x v="4"/>
    <x v="1"/>
    <x v="1"/>
    <x v="0"/>
    <x v="0"/>
    <x v="0"/>
    <x v="3"/>
    <x v="0"/>
    <x v="0"/>
    <x v="3"/>
    <x v="1"/>
    <x v="1"/>
    <x v="2"/>
    <x v="1"/>
    <x v="1"/>
    <x v="1"/>
    <x v="1"/>
    <x v="0"/>
    <x v="1"/>
    <x v="1"/>
    <x v="0"/>
    <x v="0"/>
    <x v="0"/>
  </r>
  <r>
    <x v="0"/>
    <x v="1"/>
    <x v="8"/>
    <x v="0"/>
    <x v="17"/>
    <x v="36"/>
    <x v="0"/>
    <x v="3"/>
    <x v="2"/>
    <x v="2"/>
    <x v="2"/>
    <x v="1"/>
    <x v="3"/>
    <x v="4"/>
    <x v="3"/>
    <x v="3"/>
    <x v="2"/>
    <x v="1"/>
    <x v="0"/>
    <x v="3"/>
    <x v="0"/>
    <x v="2"/>
    <x v="2"/>
    <x v="0"/>
    <x v="2"/>
    <x v="3"/>
    <x v="4"/>
    <x v="1"/>
    <x v="1"/>
    <x v="1"/>
    <x v="2"/>
    <x v="0"/>
    <x v="1"/>
    <x v="1"/>
    <x v="3"/>
    <x v="3"/>
    <x v="3"/>
    <x v="1"/>
    <x v="1"/>
    <x v="4"/>
    <x v="1"/>
    <x v="1"/>
    <x v="1"/>
    <x v="0"/>
    <x v="1"/>
    <x v="1"/>
    <x v="2"/>
    <x v="0"/>
    <x v="0"/>
    <x v="0"/>
  </r>
  <r>
    <x v="0"/>
    <x v="1"/>
    <x v="8"/>
    <x v="0"/>
    <x v="15"/>
    <x v="36"/>
    <x v="0"/>
    <x v="2"/>
    <x v="4"/>
    <x v="2"/>
    <x v="2"/>
    <x v="1"/>
    <x v="2"/>
    <x v="0"/>
    <x v="0"/>
    <x v="0"/>
    <x v="2"/>
    <x v="2"/>
    <x v="1"/>
    <x v="3"/>
    <x v="1"/>
    <x v="0"/>
    <x v="2"/>
    <x v="0"/>
    <x v="0"/>
    <x v="3"/>
    <x v="0"/>
    <x v="1"/>
    <x v="1"/>
    <x v="1"/>
    <x v="0"/>
    <x v="0"/>
    <x v="1"/>
    <x v="1"/>
    <x v="1"/>
    <x v="0"/>
    <x v="3"/>
    <x v="1"/>
    <x v="3"/>
    <x v="4"/>
    <x v="1"/>
    <x v="1"/>
    <x v="1"/>
    <x v="1"/>
    <x v="1"/>
    <x v="1"/>
    <x v="1"/>
    <x v="0"/>
    <x v="0"/>
    <x v="0"/>
  </r>
  <r>
    <x v="0"/>
    <x v="1"/>
    <x v="8"/>
    <x v="0"/>
    <x v="17"/>
    <x v="36"/>
    <x v="0"/>
    <x v="2"/>
    <x v="2"/>
    <x v="1"/>
    <x v="4"/>
    <x v="4"/>
    <x v="6"/>
    <x v="4"/>
    <x v="3"/>
    <x v="2"/>
    <x v="2"/>
    <x v="2"/>
    <x v="0"/>
    <x v="3"/>
    <x v="1"/>
    <x v="1"/>
    <x v="2"/>
    <x v="2"/>
    <x v="0"/>
    <x v="2"/>
    <x v="0"/>
    <x v="4"/>
    <x v="4"/>
    <x v="1"/>
    <x v="2"/>
    <x v="3"/>
    <x v="1"/>
    <x v="1"/>
    <x v="4"/>
    <x v="3"/>
    <x v="0"/>
    <x v="1"/>
    <x v="3"/>
    <x v="1"/>
    <x v="4"/>
    <x v="1"/>
    <x v="1"/>
    <x v="2"/>
    <x v="1"/>
    <x v="2"/>
    <x v="2"/>
    <x v="0"/>
    <x v="0"/>
    <x v="0"/>
  </r>
  <r>
    <x v="0"/>
    <x v="1"/>
    <x v="5"/>
    <x v="0"/>
    <x v="16"/>
    <x v="37"/>
    <x v="0"/>
    <x v="2"/>
    <x v="4"/>
    <x v="2"/>
    <x v="2"/>
    <x v="2"/>
    <x v="2"/>
    <x v="2"/>
    <x v="2"/>
    <x v="2"/>
    <x v="2"/>
    <x v="3"/>
    <x v="1"/>
    <x v="0"/>
    <x v="0"/>
    <x v="0"/>
    <x v="2"/>
    <x v="0"/>
    <x v="0"/>
    <x v="3"/>
    <x v="0"/>
    <x v="0"/>
    <x v="4"/>
    <x v="1"/>
    <x v="2"/>
    <x v="3"/>
    <x v="3"/>
    <x v="1"/>
    <x v="0"/>
    <x v="3"/>
    <x v="0"/>
    <x v="0"/>
    <x v="0"/>
    <x v="0"/>
    <x v="0"/>
    <x v="0"/>
    <x v="0"/>
    <x v="1"/>
    <x v="1"/>
    <x v="1"/>
    <x v="1"/>
    <x v="0"/>
    <x v="0"/>
    <x v="0"/>
  </r>
  <r>
    <x v="0"/>
    <x v="1"/>
    <x v="5"/>
    <x v="0"/>
    <x v="16"/>
    <x v="37"/>
    <x v="0"/>
    <x v="1"/>
    <x v="1"/>
    <x v="1"/>
    <x v="2"/>
    <x v="5"/>
    <x v="2"/>
    <x v="1"/>
    <x v="2"/>
    <x v="2"/>
    <x v="2"/>
    <x v="3"/>
    <x v="1"/>
    <x v="3"/>
    <x v="0"/>
    <x v="0"/>
    <x v="0"/>
    <x v="4"/>
    <x v="0"/>
    <x v="3"/>
    <x v="0"/>
    <x v="4"/>
    <x v="1"/>
    <x v="1"/>
    <x v="2"/>
    <x v="2"/>
    <x v="0"/>
    <x v="3"/>
    <x v="2"/>
    <x v="2"/>
    <x v="0"/>
    <x v="0"/>
    <x v="0"/>
    <x v="0"/>
    <x v="0"/>
    <x v="0"/>
    <x v="0"/>
    <x v="1"/>
    <x v="1"/>
    <x v="1"/>
    <x v="2"/>
    <x v="0"/>
    <x v="0"/>
    <x v="0"/>
  </r>
  <r>
    <x v="0"/>
    <x v="1"/>
    <x v="9"/>
    <x v="0"/>
    <x v="0"/>
    <x v="30"/>
    <x v="0"/>
    <x v="2"/>
    <x v="3"/>
    <x v="2"/>
    <x v="3"/>
    <x v="1"/>
    <x v="4"/>
    <x v="2"/>
    <x v="3"/>
    <x v="3"/>
    <x v="3"/>
    <x v="3"/>
    <x v="3"/>
    <x v="2"/>
    <x v="1"/>
    <x v="2"/>
    <x v="2"/>
    <x v="0"/>
    <x v="1"/>
    <x v="3"/>
    <x v="1"/>
    <x v="4"/>
    <x v="4"/>
    <x v="2"/>
    <x v="2"/>
    <x v="3"/>
    <x v="3"/>
    <x v="3"/>
    <x v="1"/>
    <x v="2"/>
    <x v="1"/>
    <x v="1"/>
    <x v="4"/>
    <x v="3"/>
    <x v="4"/>
    <x v="2"/>
    <x v="1"/>
    <x v="3"/>
    <x v="1"/>
    <x v="0"/>
    <x v="1"/>
    <x v="0"/>
    <x v="0"/>
    <x v="0"/>
  </r>
  <r>
    <x v="0"/>
    <x v="1"/>
    <x v="9"/>
    <x v="0"/>
    <x v="0"/>
    <x v="30"/>
    <x v="1"/>
    <x v="0"/>
    <x v="0"/>
    <x v="0"/>
    <x v="2"/>
    <x v="0"/>
    <x v="3"/>
    <x v="4"/>
    <x v="2"/>
    <x v="3"/>
    <x v="2"/>
    <x v="0"/>
    <x v="1"/>
    <x v="3"/>
    <x v="0"/>
    <x v="0"/>
    <x v="3"/>
    <x v="3"/>
    <x v="0"/>
    <x v="3"/>
    <x v="2"/>
    <x v="1"/>
    <x v="1"/>
    <x v="1"/>
    <x v="0"/>
    <x v="0"/>
    <x v="3"/>
    <x v="3"/>
    <x v="0"/>
    <x v="3"/>
    <x v="3"/>
    <x v="1"/>
    <x v="1"/>
    <x v="1"/>
    <x v="5"/>
    <x v="2"/>
    <x v="1"/>
    <x v="4"/>
    <x v="0"/>
    <x v="0"/>
    <x v="1"/>
    <x v="0"/>
    <x v="0"/>
    <x v="0"/>
  </r>
  <r>
    <x v="0"/>
    <x v="1"/>
    <x v="9"/>
    <x v="0"/>
    <x v="0"/>
    <x v="0"/>
    <x v="1"/>
    <x v="3"/>
    <x v="3"/>
    <x v="2"/>
    <x v="3"/>
    <x v="2"/>
    <x v="1"/>
    <x v="2"/>
    <x v="3"/>
    <x v="3"/>
    <x v="2"/>
    <x v="2"/>
    <x v="3"/>
    <x v="2"/>
    <x v="2"/>
    <x v="0"/>
    <x v="2"/>
    <x v="1"/>
    <x v="4"/>
    <x v="3"/>
    <x v="2"/>
    <x v="4"/>
    <x v="4"/>
    <x v="1"/>
    <x v="0"/>
    <x v="1"/>
    <x v="0"/>
    <x v="1"/>
    <x v="4"/>
    <x v="0"/>
    <x v="0"/>
    <x v="1"/>
    <x v="4"/>
    <x v="3"/>
    <x v="5"/>
    <x v="2"/>
    <x v="1"/>
    <x v="3"/>
    <x v="0"/>
    <x v="1"/>
    <x v="0"/>
    <x v="0"/>
    <x v="0"/>
    <x v="0"/>
  </r>
  <r>
    <x v="0"/>
    <x v="1"/>
    <x v="9"/>
    <x v="0"/>
    <x v="0"/>
    <x v="30"/>
    <x v="0"/>
    <x v="2"/>
    <x v="0"/>
    <x v="4"/>
    <x v="3"/>
    <x v="1"/>
    <x v="3"/>
    <x v="2"/>
    <x v="0"/>
    <x v="2"/>
    <x v="2"/>
    <x v="1"/>
    <x v="3"/>
    <x v="3"/>
    <x v="0"/>
    <x v="2"/>
    <x v="3"/>
    <x v="3"/>
    <x v="2"/>
    <x v="2"/>
    <x v="0"/>
    <x v="4"/>
    <x v="2"/>
    <x v="1"/>
    <x v="2"/>
    <x v="3"/>
    <x v="1"/>
    <x v="1"/>
    <x v="2"/>
    <x v="2"/>
    <x v="3"/>
    <x v="1"/>
    <x v="3"/>
    <x v="4"/>
    <x v="1"/>
    <x v="2"/>
    <x v="1"/>
    <x v="1"/>
    <x v="1"/>
    <x v="0"/>
    <x v="0"/>
    <x v="0"/>
    <x v="0"/>
    <x v="0"/>
  </r>
  <r>
    <x v="0"/>
    <x v="1"/>
    <x v="9"/>
    <x v="0"/>
    <x v="0"/>
    <x v="30"/>
    <x v="0"/>
    <x v="3"/>
    <x v="2"/>
    <x v="2"/>
    <x v="2"/>
    <x v="2"/>
    <x v="3"/>
    <x v="4"/>
    <x v="2"/>
    <x v="2"/>
    <x v="2"/>
    <x v="3"/>
    <x v="1"/>
    <x v="3"/>
    <x v="1"/>
    <x v="0"/>
    <x v="2"/>
    <x v="0"/>
    <x v="0"/>
    <x v="3"/>
    <x v="0"/>
    <x v="1"/>
    <x v="1"/>
    <x v="1"/>
    <x v="0"/>
    <x v="0"/>
    <x v="3"/>
    <x v="1"/>
    <x v="1"/>
    <x v="3"/>
    <x v="0"/>
    <x v="1"/>
    <x v="1"/>
    <x v="5"/>
    <x v="3"/>
    <x v="1"/>
    <x v="1"/>
    <x v="0"/>
    <x v="1"/>
    <x v="1"/>
    <x v="2"/>
    <x v="0"/>
    <x v="0"/>
    <x v="0"/>
  </r>
  <r>
    <x v="0"/>
    <x v="1"/>
    <x v="5"/>
    <x v="0"/>
    <x v="16"/>
    <x v="37"/>
    <x v="1"/>
    <x v="3"/>
    <x v="3"/>
    <x v="1"/>
    <x v="3"/>
    <x v="2"/>
    <x v="2"/>
    <x v="4"/>
    <x v="2"/>
    <x v="0"/>
    <x v="2"/>
    <x v="3"/>
    <x v="3"/>
    <x v="2"/>
    <x v="1"/>
    <x v="0"/>
    <x v="2"/>
    <x v="2"/>
    <x v="0"/>
    <x v="1"/>
    <x v="0"/>
    <x v="0"/>
    <x v="4"/>
    <x v="1"/>
    <x v="1"/>
    <x v="2"/>
    <x v="1"/>
    <x v="1"/>
    <x v="1"/>
    <x v="3"/>
    <x v="0"/>
    <x v="0"/>
    <x v="0"/>
    <x v="0"/>
    <x v="0"/>
    <x v="0"/>
    <x v="0"/>
    <x v="1"/>
    <x v="1"/>
    <x v="0"/>
    <x v="1"/>
    <x v="0"/>
    <x v="0"/>
    <x v="0"/>
  </r>
  <r>
    <x v="0"/>
    <x v="1"/>
    <x v="7"/>
    <x v="0"/>
    <x v="13"/>
    <x v="21"/>
    <x v="0"/>
    <x v="0"/>
    <x v="0"/>
    <x v="0"/>
    <x v="3"/>
    <x v="0"/>
    <x v="3"/>
    <x v="0"/>
    <x v="2"/>
    <x v="2"/>
    <x v="2"/>
    <x v="0"/>
    <x v="1"/>
    <x v="3"/>
    <x v="0"/>
    <x v="0"/>
    <x v="0"/>
    <x v="4"/>
    <x v="0"/>
    <x v="0"/>
    <x v="2"/>
    <x v="1"/>
    <x v="1"/>
    <x v="1"/>
    <x v="0"/>
    <x v="0"/>
    <x v="0"/>
    <x v="0"/>
    <x v="1"/>
    <x v="0"/>
    <x v="3"/>
    <x v="1"/>
    <x v="3"/>
    <x v="1"/>
    <x v="1"/>
    <x v="1"/>
    <x v="1"/>
    <x v="0"/>
    <x v="0"/>
    <x v="0"/>
    <x v="1"/>
    <x v="0"/>
    <x v="0"/>
    <x v="0"/>
  </r>
  <r>
    <x v="0"/>
    <x v="1"/>
    <x v="7"/>
    <x v="0"/>
    <x v="13"/>
    <x v="21"/>
    <x v="1"/>
    <x v="0"/>
    <x v="2"/>
    <x v="2"/>
    <x v="1"/>
    <x v="2"/>
    <x v="2"/>
    <x v="2"/>
    <x v="3"/>
    <x v="3"/>
    <x v="2"/>
    <x v="1"/>
    <x v="3"/>
    <x v="2"/>
    <x v="3"/>
    <x v="1"/>
    <x v="1"/>
    <x v="0"/>
    <x v="1"/>
    <x v="1"/>
    <x v="1"/>
    <x v="0"/>
    <x v="1"/>
    <x v="2"/>
    <x v="0"/>
    <x v="3"/>
    <x v="1"/>
    <x v="1"/>
    <x v="3"/>
    <x v="1"/>
    <x v="0"/>
    <x v="1"/>
    <x v="3"/>
    <x v="4"/>
    <x v="1"/>
    <x v="1"/>
    <x v="1"/>
    <x v="3"/>
    <x v="0"/>
    <x v="1"/>
    <x v="0"/>
    <x v="0"/>
    <x v="0"/>
    <x v="0"/>
  </r>
  <r>
    <x v="0"/>
    <x v="1"/>
    <x v="5"/>
    <x v="0"/>
    <x v="16"/>
    <x v="37"/>
    <x v="1"/>
    <x v="3"/>
    <x v="0"/>
    <x v="0"/>
    <x v="2"/>
    <x v="0"/>
    <x v="3"/>
    <x v="4"/>
    <x v="0"/>
    <x v="0"/>
    <x v="0"/>
    <x v="1"/>
    <x v="1"/>
    <x v="3"/>
    <x v="0"/>
    <x v="0"/>
    <x v="0"/>
    <x v="4"/>
    <x v="4"/>
    <x v="0"/>
    <x v="0"/>
    <x v="4"/>
    <x v="1"/>
    <x v="1"/>
    <x v="0"/>
    <x v="0"/>
    <x v="0"/>
    <x v="3"/>
    <x v="0"/>
    <x v="3"/>
    <x v="3"/>
    <x v="1"/>
    <x v="3"/>
    <x v="4"/>
    <x v="1"/>
    <x v="1"/>
    <x v="1"/>
    <x v="1"/>
    <x v="0"/>
    <x v="1"/>
    <x v="2"/>
    <x v="0"/>
    <x v="0"/>
    <x v="0"/>
  </r>
  <r>
    <x v="0"/>
    <x v="1"/>
    <x v="5"/>
    <x v="0"/>
    <x v="16"/>
    <x v="37"/>
    <x v="0"/>
    <x v="3"/>
    <x v="4"/>
    <x v="2"/>
    <x v="2"/>
    <x v="4"/>
    <x v="6"/>
    <x v="4"/>
    <x v="0"/>
    <x v="0"/>
    <x v="2"/>
    <x v="2"/>
    <x v="1"/>
    <x v="2"/>
    <x v="0"/>
    <x v="3"/>
    <x v="2"/>
    <x v="0"/>
    <x v="0"/>
    <x v="1"/>
    <x v="2"/>
    <x v="3"/>
    <x v="1"/>
    <x v="1"/>
    <x v="2"/>
    <x v="0"/>
    <x v="3"/>
    <x v="3"/>
    <x v="1"/>
    <x v="2"/>
    <x v="0"/>
    <x v="1"/>
    <x v="5"/>
    <x v="1"/>
    <x v="1"/>
    <x v="1"/>
    <x v="1"/>
    <x v="1"/>
    <x v="1"/>
    <x v="0"/>
    <x v="1"/>
    <x v="0"/>
    <x v="0"/>
    <x v="0"/>
  </r>
  <r>
    <x v="0"/>
    <x v="1"/>
    <x v="5"/>
    <x v="0"/>
    <x v="16"/>
    <x v="37"/>
    <x v="1"/>
    <x v="0"/>
    <x v="0"/>
    <x v="0"/>
    <x v="0"/>
    <x v="0"/>
    <x v="0"/>
    <x v="0"/>
    <x v="0"/>
    <x v="0"/>
    <x v="0"/>
    <x v="1"/>
    <x v="3"/>
    <x v="4"/>
    <x v="4"/>
    <x v="0"/>
    <x v="0"/>
    <x v="4"/>
    <x v="4"/>
    <x v="0"/>
    <x v="2"/>
    <x v="1"/>
    <x v="1"/>
    <x v="1"/>
    <x v="0"/>
    <x v="0"/>
    <x v="0"/>
    <x v="0"/>
    <x v="0"/>
    <x v="0"/>
    <x v="3"/>
    <x v="1"/>
    <x v="3"/>
    <x v="4"/>
    <x v="1"/>
    <x v="1"/>
    <x v="1"/>
    <x v="0"/>
    <x v="0"/>
    <x v="0"/>
    <x v="1"/>
    <x v="0"/>
    <x v="0"/>
    <x v="0"/>
  </r>
  <r>
    <x v="0"/>
    <x v="1"/>
    <x v="8"/>
    <x v="0"/>
    <x v="15"/>
    <x v="22"/>
    <x v="0"/>
    <x v="3"/>
    <x v="0"/>
    <x v="2"/>
    <x v="2"/>
    <x v="2"/>
    <x v="2"/>
    <x v="4"/>
    <x v="2"/>
    <x v="0"/>
    <x v="2"/>
    <x v="3"/>
    <x v="1"/>
    <x v="3"/>
    <x v="1"/>
    <x v="0"/>
    <x v="2"/>
    <x v="0"/>
    <x v="0"/>
    <x v="3"/>
    <x v="0"/>
    <x v="0"/>
    <x v="0"/>
    <x v="1"/>
    <x v="2"/>
    <x v="3"/>
    <x v="3"/>
    <x v="3"/>
    <x v="1"/>
    <x v="0"/>
    <x v="3"/>
    <x v="1"/>
    <x v="1"/>
    <x v="1"/>
    <x v="2"/>
    <x v="2"/>
    <x v="1"/>
    <x v="1"/>
    <x v="0"/>
    <x v="1"/>
    <x v="1"/>
    <x v="0"/>
    <x v="0"/>
    <x v="0"/>
  </r>
  <r>
    <x v="0"/>
    <x v="1"/>
    <x v="5"/>
    <x v="0"/>
    <x v="16"/>
    <x v="37"/>
    <x v="1"/>
    <x v="4"/>
    <x v="3"/>
    <x v="3"/>
    <x v="3"/>
    <x v="2"/>
    <x v="2"/>
    <x v="4"/>
    <x v="2"/>
    <x v="3"/>
    <x v="2"/>
    <x v="3"/>
    <x v="3"/>
    <x v="2"/>
    <x v="0"/>
    <x v="1"/>
    <x v="2"/>
    <x v="5"/>
    <x v="0"/>
    <x v="3"/>
    <x v="2"/>
    <x v="4"/>
    <x v="1"/>
    <x v="1"/>
    <x v="0"/>
    <x v="0"/>
    <x v="1"/>
    <x v="5"/>
    <x v="3"/>
    <x v="4"/>
    <x v="3"/>
    <x v="1"/>
    <x v="1"/>
    <x v="1"/>
    <x v="2"/>
    <x v="2"/>
    <x v="1"/>
    <x v="1"/>
    <x v="1"/>
    <x v="0"/>
    <x v="0"/>
    <x v="0"/>
    <x v="0"/>
    <x v="0"/>
  </r>
  <r>
    <x v="0"/>
    <x v="1"/>
    <x v="7"/>
    <x v="0"/>
    <x v="14"/>
    <x v="38"/>
    <x v="0"/>
    <x v="3"/>
    <x v="2"/>
    <x v="3"/>
    <x v="2"/>
    <x v="2"/>
    <x v="3"/>
    <x v="4"/>
    <x v="2"/>
    <x v="2"/>
    <x v="2"/>
    <x v="2"/>
    <x v="1"/>
    <x v="3"/>
    <x v="1"/>
    <x v="2"/>
    <x v="2"/>
    <x v="0"/>
    <x v="0"/>
    <x v="3"/>
    <x v="0"/>
    <x v="4"/>
    <x v="0"/>
    <x v="2"/>
    <x v="2"/>
    <x v="3"/>
    <x v="3"/>
    <x v="3"/>
    <x v="1"/>
    <x v="3"/>
    <x v="5"/>
    <x v="1"/>
    <x v="1"/>
    <x v="0"/>
    <x v="2"/>
    <x v="2"/>
    <x v="1"/>
    <x v="1"/>
    <x v="0"/>
    <x v="0"/>
    <x v="2"/>
    <x v="0"/>
    <x v="0"/>
    <x v="0"/>
  </r>
  <r>
    <x v="0"/>
    <x v="1"/>
    <x v="7"/>
    <x v="0"/>
    <x v="13"/>
    <x v="38"/>
    <x v="0"/>
    <x v="3"/>
    <x v="2"/>
    <x v="1"/>
    <x v="0"/>
    <x v="0"/>
    <x v="4"/>
    <x v="4"/>
    <x v="0"/>
    <x v="2"/>
    <x v="0"/>
    <x v="3"/>
    <x v="3"/>
    <x v="1"/>
    <x v="0"/>
    <x v="0"/>
    <x v="2"/>
    <x v="0"/>
    <x v="0"/>
    <x v="3"/>
    <x v="4"/>
    <x v="2"/>
    <x v="1"/>
    <x v="1"/>
    <x v="0"/>
    <x v="0"/>
    <x v="0"/>
    <x v="1"/>
    <x v="1"/>
    <x v="0"/>
    <x v="3"/>
    <x v="1"/>
    <x v="3"/>
    <x v="4"/>
    <x v="1"/>
    <x v="1"/>
    <x v="1"/>
    <x v="0"/>
    <x v="0"/>
    <x v="0"/>
    <x v="0"/>
    <x v="0"/>
    <x v="0"/>
    <x v="0"/>
  </r>
  <r>
    <x v="0"/>
    <x v="1"/>
    <x v="7"/>
    <x v="0"/>
    <x v="14"/>
    <x v="38"/>
    <x v="1"/>
    <x v="3"/>
    <x v="2"/>
    <x v="0"/>
    <x v="2"/>
    <x v="2"/>
    <x v="0"/>
    <x v="4"/>
    <x v="0"/>
    <x v="2"/>
    <x v="0"/>
    <x v="2"/>
    <x v="3"/>
    <x v="3"/>
    <x v="0"/>
    <x v="0"/>
    <x v="2"/>
    <x v="4"/>
    <x v="4"/>
    <x v="3"/>
    <x v="1"/>
    <x v="0"/>
    <x v="1"/>
    <x v="1"/>
    <x v="0"/>
    <x v="3"/>
    <x v="0"/>
    <x v="0"/>
    <x v="0"/>
    <x v="3"/>
    <x v="0"/>
    <x v="1"/>
    <x v="1"/>
    <x v="1"/>
    <x v="2"/>
    <x v="2"/>
    <x v="1"/>
    <x v="1"/>
    <x v="0"/>
    <x v="0"/>
    <x v="0"/>
    <x v="0"/>
    <x v="0"/>
    <x v="0"/>
  </r>
  <r>
    <x v="0"/>
    <x v="1"/>
    <x v="7"/>
    <x v="0"/>
    <x v="14"/>
    <x v="21"/>
    <x v="0"/>
    <x v="0"/>
    <x v="2"/>
    <x v="2"/>
    <x v="2"/>
    <x v="2"/>
    <x v="3"/>
    <x v="3"/>
    <x v="0"/>
    <x v="2"/>
    <x v="2"/>
    <x v="3"/>
    <x v="1"/>
    <x v="3"/>
    <x v="3"/>
    <x v="0"/>
    <x v="1"/>
    <x v="0"/>
    <x v="0"/>
    <x v="3"/>
    <x v="0"/>
    <x v="2"/>
    <x v="1"/>
    <x v="1"/>
    <x v="0"/>
    <x v="3"/>
    <x v="1"/>
    <x v="1"/>
    <x v="3"/>
    <x v="1"/>
    <x v="1"/>
    <x v="1"/>
    <x v="2"/>
    <x v="2"/>
    <x v="4"/>
    <x v="5"/>
    <x v="1"/>
    <x v="1"/>
    <x v="1"/>
    <x v="0"/>
    <x v="1"/>
    <x v="0"/>
    <x v="0"/>
    <x v="0"/>
  </r>
  <r>
    <x v="0"/>
    <x v="1"/>
    <x v="7"/>
    <x v="0"/>
    <x v="14"/>
    <x v="38"/>
    <x v="0"/>
    <x v="0"/>
    <x v="0"/>
    <x v="1"/>
    <x v="3"/>
    <x v="1"/>
    <x v="4"/>
    <x v="2"/>
    <x v="0"/>
    <x v="0"/>
    <x v="0"/>
    <x v="0"/>
    <x v="0"/>
    <x v="2"/>
    <x v="0"/>
    <x v="0"/>
    <x v="0"/>
    <x v="4"/>
    <x v="4"/>
    <x v="0"/>
    <x v="2"/>
    <x v="1"/>
    <x v="1"/>
    <x v="1"/>
    <x v="0"/>
    <x v="0"/>
    <x v="0"/>
    <x v="0"/>
    <x v="1"/>
    <x v="3"/>
    <x v="3"/>
    <x v="1"/>
    <x v="3"/>
    <x v="4"/>
    <x v="1"/>
    <x v="1"/>
    <x v="1"/>
    <x v="0"/>
    <x v="0"/>
    <x v="0"/>
    <x v="0"/>
    <x v="0"/>
    <x v="0"/>
    <x v="0"/>
  </r>
  <r>
    <x v="0"/>
    <x v="1"/>
    <x v="9"/>
    <x v="0"/>
    <x v="2"/>
    <x v="18"/>
    <x v="0"/>
    <x v="0"/>
    <x v="0"/>
    <x v="3"/>
    <x v="3"/>
    <x v="2"/>
    <x v="0"/>
    <x v="4"/>
    <x v="4"/>
    <x v="2"/>
    <x v="0"/>
    <x v="2"/>
    <x v="3"/>
    <x v="0"/>
    <x v="4"/>
    <x v="3"/>
    <x v="4"/>
    <x v="0"/>
    <x v="4"/>
    <x v="3"/>
    <x v="5"/>
    <x v="4"/>
    <x v="4"/>
    <x v="0"/>
    <x v="1"/>
    <x v="2"/>
    <x v="1"/>
    <x v="1"/>
    <x v="3"/>
    <x v="1"/>
    <x v="1"/>
    <x v="1"/>
    <x v="1"/>
    <x v="2"/>
    <x v="4"/>
    <x v="4"/>
    <x v="1"/>
    <x v="2"/>
    <x v="0"/>
    <x v="2"/>
    <x v="1"/>
    <x v="0"/>
    <x v="0"/>
    <x v="0"/>
  </r>
  <r>
    <x v="0"/>
    <x v="1"/>
    <x v="9"/>
    <x v="0"/>
    <x v="2"/>
    <x v="39"/>
    <x v="1"/>
    <x v="2"/>
    <x v="3"/>
    <x v="3"/>
    <x v="3"/>
    <x v="3"/>
    <x v="4"/>
    <x v="4"/>
    <x v="3"/>
    <x v="2"/>
    <x v="3"/>
    <x v="4"/>
    <x v="3"/>
    <x v="2"/>
    <x v="1"/>
    <x v="0"/>
    <x v="2"/>
    <x v="1"/>
    <x v="1"/>
    <x v="1"/>
    <x v="2"/>
    <x v="1"/>
    <x v="1"/>
    <x v="1"/>
    <x v="2"/>
    <x v="3"/>
    <x v="1"/>
    <x v="4"/>
    <x v="3"/>
    <x v="3"/>
    <x v="0"/>
    <x v="1"/>
    <x v="4"/>
    <x v="3"/>
    <x v="5"/>
    <x v="1"/>
    <x v="1"/>
    <x v="3"/>
    <x v="1"/>
    <x v="1"/>
    <x v="1"/>
    <x v="0"/>
    <x v="0"/>
    <x v="0"/>
  </r>
  <r>
    <x v="0"/>
    <x v="1"/>
    <x v="9"/>
    <x v="0"/>
    <x v="2"/>
    <x v="39"/>
    <x v="1"/>
    <x v="2"/>
    <x v="3"/>
    <x v="1"/>
    <x v="1"/>
    <x v="1"/>
    <x v="4"/>
    <x v="1"/>
    <x v="3"/>
    <x v="3"/>
    <x v="3"/>
    <x v="4"/>
    <x v="3"/>
    <x v="3"/>
    <x v="3"/>
    <x v="1"/>
    <x v="3"/>
    <x v="1"/>
    <x v="3"/>
    <x v="4"/>
    <x v="1"/>
    <x v="4"/>
    <x v="1"/>
    <x v="1"/>
    <x v="2"/>
    <x v="3"/>
    <x v="4"/>
    <x v="4"/>
    <x v="4"/>
    <x v="2"/>
    <x v="1"/>
    <x v="1"/>
    <x v="4"/>
    <x v="3"/>
    <x v="5"/>
    <x v="2"/>
    <x v="1"/>
    <x v="1"/>
    <x v="1"/>
    <x v="0"/>
    <x v="2"/>
    <x v="0"/>
    <x v="0"/>
    <x v="0"/>
  </r>
  <r>
    <x v="0"/>
    <x v="1"/>
    <x v="9"/>
    <x v="0"/>
    <x v="2"/>
    <x v="39"/>
    <x v="1"/>
    <x v="2"/>
    <x v="2"/>
    <x v="2"/>
    <x v="1"/>
    <x v="1"/>
    <x v="2"/>
    <x v="4"/>
    <x v="3"/>
    <x v="4"/>
    <x v="3"/>
    <x v="1"/>
    <x v="1"/>
    <x v="3"/>
    <x v="3"/>
    <x v="2"/>
    <x v="2"/>
    <x v="0"/>
    <x v="3"/>
    <x v="1"/>
    <x v="0"/>
    <x v="4"/>
    <x v="1"/>
    <x v="1"/>
    <x v="2"/>
    <x v="0"/>
    <x v="3"/>
    <x v="1"/>
    <x v="1"/>
    <x v="1"/>
    <x v="0"/>
    <x v="1"/>
    <x v="4"/>
    <x v="3"/>
    <x v="5"/>
    <x v="5"/>
    <x v="1"/>
    <x v="1"/>
    <x v="1"/>
    <x v="1"/>
    <x v="1"/>
    <x v="0"/>
    <x v="0"/>
    <x v="0"/>
  </r>
  <r>
    <x v="0"/>
    <x v="1"/>
    <x v="9"/>
    <x v="0"/>
    <x v="2"/>
    <x v="39"/>
    <x v="1"/>
    <x v="3"/>
    <x v="3"/>
    <x v="3"/>
    <x v="3"/>
    <x v="1"/>
    <x v="3"/>
    <x v="4"/>
    <x v="3"/>
    <x v="2"/>
    <x v="3"/>
    <x v="3"/>
    <x v="1"/>
    <x v="0"/>
    <x v="1"/>
    <x v="2"/>
    <x v="2"/>
    <x v="0"/>
    <x v="0"/>
    <x v="3"/>
    <x v="0"/>
    <x v="4"/>
    <x v="1"/>
    <x v="1"/>
    <x v="0"/>
    <x v="0"/>
    <x v="2"/>
    <x v="2"/>
    <x v="1"/>
    <x v="3"/>
    <x v="0"/>
    <x v="1"/>
    <x v="2"/>
    <x v="1"/>
    <x v="2"/>
    <x v="2"/>
    <x v="1"/>
    <x v="0"/>
    <x v="0"/>
    <x v="1"/>
    <x v="1"/>
    <x v="0"/>
    <x v="0"/>
    <x v="0"/>
  </r>
  <r>
    <x v="0"/>
    <x v="1"/>
    <x v="9"/>
    <x v="0"/>
    <x v="2"/>
    <x v="39"/>
    <x v="1"/>
    <x v="3"/>
    <x v="2"/>
    <x v="1"/>
    <x v="3"/>
    <x v="1"/>
    <x v="3"/>
    <x v="0"/>
    <x v="2"/>
    <x v="2"/>
    <x v="3"/>
    <x v="1"/>
    <x v="1"/>
    <x v="3"/>
    <x v="0"/>
    <x v="1"/>
    <x v="0"/>
    <x v="4"/>
    <x v="1"/>
    <x v="1"/>
    <x v="0"/>
    <x v="0"/>
    <x v="1"/>
    <x v="1"/>
    <x v="0"/>
    <x v="2"/>
    <x v="3"/>
    <x v="5"/>
    <x v="1"/>
    <x v="0"/>
    <x v="0"/>
    <x v="1"/>
    <x v="3"/>
    <x v="1"/>
    <x v="2"/>
    <x v="1"/>
    <x v="1"/>
    <x v="2"/>
    <x v="1"/>
    <x v="1"/>
    <x v="1"/>
    <x v="0"/>
    <x v="0"/>
    <x v="0"/>
  </r>
  <r>
    <x v="0"/>
    <x v="1"/>
    <x v="9"/>
    <x v="0"/>
    <x v="2"/>
    <x v="39"/>
    <x v="0"/>
    <x v="2"/>
    <x v="3"/>
    <x v="3"/>
    <x v="3"/>
    <x v="5"/>
    <x v="2"/>
    <x v="4"/>
    <x v="2"/>
    <x v="2"/>
    <x v="3"/>
    <x v="1"/>
    <x v="3"/>
    <x v="2"/>
    <x v="1"/>
    <x v="3"/>
    <x v="2"/>
    <x v="0"/>
    <x v="0"/>
    <x v="1"/>
    <x v="4"/>
    <x v="2"/>
    <x v="1"/>
    <x v="1"/>
    <x v="0"/>
    <x v="0"/>
    <x v="0"/>
    <x v="2"/>
    <x v="2"/>
    <x v="2"/>
    <x v="1"/>
    <x v="1"/>
    <x v="2"/>
    <x v="5"/>
    <x v="4"/>
    <x v="3"/>
    <x v="1"/>
    <x v="1"/>
    <x v="1"/>
    <x v="1"/>
    <x v="2"/>
    <x v="0"/>
    <x v="0"/>
    <x v="0"/>
  </r>
  <r>
    <x v="0"/>
    <x v="1"/>
    <x v="9"/>
    <x v="0"/>
    <x v="2"/>
    <x v="39"/>
    <x v="0"/>
    <x v="3"/>
    <x v="2"/>
    <x v="3"/>
    <x v="2"/>
    <x v="1"/>
    <x v="2"/>
    <x v="4"/>
    <x v="0"/>
    <x v="0"/>
    <x v="2"/>
    <x v="1"/>
    <x v="1"/>
    <x v="3"/>
    <x v="4"/>
    <x v="1"/>
    <x v="2"/>
    <x v="0"/>
    <x v="0"/>
    <x v="3"/>
    <x v="0"/>
    <x v="4"/>
    <x v="1"/>
    <x v="1"/>
    <x v="0"/>
    <x v="0"/>
    <x v="1"/>
    <x v="5"/>
    <x v="3"/>
    <x v="3"/>
    <x v="1"/>
    <x v="1"/>
    <x v="4"/>
    <x v="2"/>
    <x v="2"/>
    <x v="2"/>
    <x v="1"/>
    <x v="1"/>
    <x v="1"/>
    <x v="0"/>
    <x v="2"/>
    <x v="0"/>
    <x v="0"/>
    <x v="0"/>
  </r>
  <r>
    <x v="0"/>
    <x v="1"/>
    <x v="9"/>
    <x v="0"/>
    <x v="2"/>
    <x v="39"/>
    <x v="1"/>
    <x v="0"/>
    <x v="2"/>
    <x v="3"/>
    <x v="3"/>
    <x v="2"/>
    <x v="2"/>
    <x v="4"/>
    <x v="2"/>
    <x v="2"/>
    <x v="2"/>
    <x v="2"/>
    <x v="0"/>
    <x v="0"/>
    <x v="0"/>
    <x v="0"/>
    <x v="2"/>
    <x v="0"/>
    <x v="1"/>
    <x v="3"/>
    <x v="1"/>
    <x v="4"/>
    <x v="0"/>
    <x v="2"/>
    <x v="0"/>
    <x v="3"/>
    <x v="0"/>
    <x v="1"/>
    <x v="1"/>
    <x v="0"/>
    <x v="3"/>
    <x v="1"/>
    <x v="1"/>
    <x v="4"/>
    <x v="4"/>
    <x v="2"/>
    <x v="1"/>
    <x v="3"/>
    <x v="1"/>
    <x v="0"/>
    <x v="0"/>
    <x v="0"/>
    <x v="0"/>
    <x v="0"/>
  </r>
  <r>
    <x v="0"/>
    <x v="1"/>
    <x v="9"/>
    <x v="0"/>
    <x v="2"/>
    <x v="39"/>
    <x v="1"/>
    <x v="3"/>
    <x v="2"/>
    <x v="3"/>
    <x v="2"/>
    <x v="2"/>
    <x v="3"/>
    <x v="0"/>
    <x v="0"/>
    <x v="2"/>
    <x v="0"/>
    <x v="2"/>
    <x v="1"/>
    <x v="3"/>
    <x v="1"/>
    <x v="1"/>
    <x v="1"/>
    <x v="0"/>
    <x v="1"/>
    <x v="3"/>
    <x v="0"/>
    <x v="4"/>
    <x v="0"/>
    <x v="1"/>
    <x v="0"/>
    <x v="3"/>
    <x v="4"/>
    <x v="1"/>
    <x v="3"/>
    <x v="3"/>
    <x v="0"/>
    <x v="1"/>
    <x v="1"/>
    <x v="1"/>
    <x v="4"/>
    <x v="2"/>
    <x v="1"/>
    <x v="1"/>
    <x v="1"/>
    <x v="0"/>
    <x v="1"/>
    <x v="0"/>
    <x v="0"/>
    <x v="0"/>
  </r>
  <r>
    <x v="0"/>
    <x v="1"/>
    <x v="9"/>
    <x v="0"/>
    <x v="2"/>
    <x v="39"/>
    <x v="0"/>
    <x v="2"/>
    <x v="3"/>
    <x v="1"/>
    <x v="1"/>
    <x v="3"/>
    <x v="4"/>
    <x v="2"/>
    <x v="2"/>
    <x v="2"/>
    <x v="4"/>
    <x v="3"/>
    <x v="3"/>
    <x v="3"/>
    <x v="1"/>
    <x v="0"/>
    <x v="1"/>
    <x v="0"/>
    <x v="3"/>
    <x v="1"/>
    <x v="1"/>
    <x v="0"/>
    <x v="1"/>
    <x v="1"/>
    <x v="0"/>
    <x v="3"/>
    <x v="1"/>
    <x v="4"/>
    <x v="0"/>
    <x v="0"/>
    <x v="0"/>
    <x v="1"/>
    <x v="4"/>
    <x v="3"/>
    <x v="4"/>
    <x v="2"/>
    <x v="1"/>
    <x v="1"/>
    <x v="1"/>
    <x v="1"/>
    <x v="1"/>
    <x v="0"/>
    <x v="0"/>
    <x v="0"/>
  </r>
  <r>
    <x v="0"/>
    <x v="1"/>
    <x v="9"/>
    <x v="0"/>
    <x v="2"/>
    <x v="39"/>
    <x v="1"/>
    <x v="2"/>
    <x v="2"/>
    <x v="2"/>
    <x v="3"/>
    <x v="2"/>
    <x v="2"/>
    <x v="4"/>
    <x v="2"/>
    <x v="2"/>
    <x v="2"/>
    <x v="3"/>
    <x v="3"/>
    <x v="0"/>
    <x v="0"/>
    <x v="2"/>
    <x v="2"/>
    <x v="0"/>
    <x v="0"/>
    <x v="3"/>
    <x v="0"/>
    <x v="4"/>
    <x v="1"/>
    <x v="1"/>
    <x v="2"/>
    <x v="3"/>
    <x v="3"/>
    <x v="1"/>
    <x v="1"/>
    <x v="3"/>
    <x v="3"/>
    <x v="2"/>
    <x v="0"/>
    <x v="0"/>
    <x v="0"/>
    <x v="0"/>
    <x v="1"/>
    <x v="1"/>
    <x v="0"/>
    <x v="1"/>
    <x v="1"/>
    <x v="0"/>
    <x v="0"/>
    <x v="0"/>
  </r>
  <r>
    <x v="0"/>
    <x v="1"/>
    <x v="9"/>
    <x v="0"/>
    <x v="2"/>
    <x v="39"/>
    <x v="0"/>
    <x v="2"/>
    <x v="2"/>
    <x v="2"/>
    <x v="3"/>
    <x v="1"/>
    <x v="4"/>
    <x v="4"/>
    <x v="3"/>
    <x v="2"/>
    <x v="3"/>
    <x v="4"/>
    <x v="1"/>
    <x v="3"/>
    <x v="1"/>
    <x v="2"/>
    <x v="2"/>
    <x v="0"/>
    <x v="1"/>
    <x v="3"/>
    <x v="0"/>
    <x v="0"/>
    <x v="1"/>
    <x v="1"/>
    <x v="2"/>
    <x v="3"/>
    <x v="2"/>
    <x v="2"/>
    <x v="2"/>
    <x v="2"/>
    <x v="4"/>
    <x v="1"/>
    <x v="2"/>
    <x v="2"/>
    <x v="4"/>
    <x v="2"/>
    <x v="1"/>
    <x v="2"/>
    <x v="0"/>
    <x v="1"/>
    <x v="4"/>
    <x v="0"/>
    <x v="0"/>
    <x v="0"/>
  </r>
  <r>
    <x v="0"/>
    <x v="1"/>
    <x v="9"/>
    <x v="0"/>
    <x v="2"/>
    <x v="39"/>
    <x v="0"/>
    <x v="2"/>
    <x v="3"/>
    <x v="4"/>
    <x v="3"/>
    <x v="3"/>
    <x v="4"/>
    <x v="1"/>
    <x v="3"/>
    <x v="3"/>
    <x v="3"/>
    <x v="4"/>
    <x v="3"/>
    <x v="3"/>
    <x v="2"/>
    <x v="3"/>
    <x v="3"/>
    <x v="3"/>
    <x v="1"/>
    <x v="1"/>
    <x v="1"/>
    <x v="3"/>
    <x v="1"/>
    <x v="1"/>
    <x v="2"/>
    <x v="0"/>
    <x v="2"/>
    <x v="2"/>
    <x v="2"/>
    <x v="2"/>
    <x v="1"/>
    <x v="1"/>
    <x v="2"/>
    <x v="1"/>
    <x v="2"/>
    <x v="3"/>
    <x v="1"/>
    <x v="2"/>
    <x v="1"/>
    <x v="0"/>
    <x v="2"/>
    <x v="0"/>
    <x v="0"/>
    <x v="0"/>
  </r>
  <r>
    <x v="0"/>
    <x v="1"/>
    <x v="9"/>
    <x v="0"/>
    <x v="2"/>
    <x v="39"/>
    <x v="1"/>
    <x v="2"/>
    <x v="3"/>
    <x v="3"/>
    <x v="2"/>
    <x v="2"/>
    <x v="3"/>
    <x v="4"/>
    <x v="0"/>
    <x v="2"/>
    <x v="2"/>
    <x v="3"/>
    <x v="1"/>
    <x v="2"/>
    <x v="1"/>
    <x v="0"/>
    <x v="2"/>
    <x v="0"/>
    <x v="0"/>
    <x v="3"/>
    <x v="0"/>
    <x v="4"/>
    <x v="0"/>
    <x v="1"/>
    <x v="2"/>
    <x v="2"/>
    <x v="3"/>
    <x v="5"/>
    <x v="1"/>
    <x v="0"/>
    <x v="0"/>
    <x v="1"/>
    <x v="1"/>
    <x v="1"/>
    <x v="3"/>
    <x v="2"/>
    <x v="1"/>
    <x v="1"/>
    <x v="0"/>
    <x v="1"/>
    <x v="2"/>
    <x v="0"/>
    <x v="0"/>
    <x v="0"/>
  </r>
  <r>
    <x v="0"/>
    <x v="1"/>
    <x v="9"/>
    <x v="0"/>
    <x v="2"/>
    <x v="39"/>
    <x v="1"/>
    <x v="2"/>
    <x v="0"/>
    <x v="3"/>
    <x v="2"/>
    <x v="3"/>
    <x v="4"/>
    <x v="4"/>
    <x v="1"/>
    <x v="0"/>
    <x v="0"/>
    <x v="3"/>
    <x v="3"/>
    <x v="0"/>
    <x v="2"/>
    <x v="3"/>
    <x v="0"/>
    <x v="4"/>
    <x v="3"/>
    <x v="4"/>
    <x v="2"/>
    <x v="1"/>
    <x v="1"/>
    <x v="0"/>
    <x v="0"/>
    <x v="0"/>
    <x v="3"/>
    <x v="1"/>
    <x v="1"/>
    <x v="0"/>
    <x v="3"/>
    <x v="1"/>
    <x v="4"/>
    <x v="3"/>
    <x v="2"/>
    <x v="1"/>
    <x v="1"/>
    <x v="1"/>
    <x v="0"/>
    <x v="1"/>
    <x v="1"/>
    <x v="0"/>
    <x v="0"/>
    <x v="0"/>
  </r>
  <r>
    <x v="0"/>
    <x v="1"/>
    <x v="9"/>
    <x v="0"/>
    <x v="2"/>
    <x v="39"/>
    <x v="0"/>
    <x v="2"/>
    <x v="3"/>
    <x v="2"/>
    <x v="3"/>
    <x v="3"/>
    <x v="4"/>
    <x v="0"/>
    <x v="2"/>
    <x v="2"/>
    <x v="1"/>
    <x v="1"/>
    <x v="3"/>
    <x v="2"/>
    <x v="2"/>
    <x v="0"/>
    <x v="2"/>
    <x v="0"/>
    <x v="3"/>
    <x v="2"/>
    <x v="0"/>
    <x v="0"/>
    <x v="1"/>
    <x v="1"/>
    <x v="2"/>
    <x v="3"/>
    <x v="1"/>
    <x v="5"/>
    <x v="2"/>
    <x v="3"/>
    <x v="4"/>
    <x v="1"/>
    <x v="1"/>
    <x v="1"/>
    <x v="2"/>
    <x v="2"/>
    <x v="1"/>
    <x v="0"/>
    <x v="1"/>
    <x v="1"/>
    <x v="0"/>
    <x v="0"/>
    <x v="0"/>
    <x v="0"/>
  </r>
  <r>
    <x v="0"/>
    <x v="1"/>
    <x v="9"/>
    <x v="0"/>
    <x v="2"/>
    <x v="39"/>
    <x v="1"/>
    <x v="2"/>
    <x v="2"/>
    <x v="3"/>
    <x v="1"/>
    <x v="1"/>
    <x v="3"/>
    <x v="0"/>
    <x v="1"/>
    <x v="3"/>
    <x v="3"/>
    <x v="1"/>
    <x v="3"/>
    <x v="3"/>
    <x v="1"/>
    <x v="1"/>
    <x v="2"/>
    <x v="0"/>
    <x v="1"/>
    <x v="3"/>
    <x v="0"/>
    <x v="4"/>
    <x v="0"/>
    <x v="0"/>
    <x v="2"/>
    <x v="3"/>
    <x v="3"/>
    <x v="1"/>
    <x v="1"/>
    <x v="3"/>
    <x v="0"/>
    <x v="1"/>
    <x v="2"/>
    <x v="3"/>
    <x v="2"/>
    <x v="2"/>
    <x v="1"/>
    <x v="1"/>
    <x v="1"/>
    <x v="1"/>
    <x v="1"/>
    <x v="0"/>
    <x v="0"/>
    <x v="0"/>
  </r>
  <r>
    <x v="0"/>
    <x v="1"/>
    <x v="9"/>
    <x v="0"/>
    <x v="2"/>
    <x v="39"/>
    <x v="1"/>
    <x v="2"/>
    <x v="2"/>
    <x v="3"/>
    <x v="3"/>
    <x v="2"/>
    <x v="2"/>
    <x v="0"/>
    <x v="3"/>
    <x v="2"/>
    <x v="2"/>
    <x v="3"/>
    <x v="3"/>
    <x v="2"/>
    <x v="1"/>
    <x v="1"/>
    <x v="1"/>
    <x v="1"/>
    <x v="1"/>
    <x v="1"/>
    <x v="4"/>
    <x v="2"/>
    <x v="4"/>
    <x v="1"/>
    <x v="2"/>
    <x v="3"/>
    <x v="4"/>
    <x v="4"/>
    <x v="3"/>
    <x v="1"/>
    <x v="0"/>
    <x v="1"/>
    <x v="3"/>
    <x v="1"/>
    <x v="4"/>
    <x v="2"/>
    <x v="1"/>
    <x v="1"/>
    <x v="1"/>
    <x v="1"/>
    <x v="1"/>
    <x v="0"/>
    <x v="0"/>
    <x v="0"/>
  </r>
  <r>
    <x v="0"/>
    <x v="1"/>
    <x v="9"/>
    <x v="0"/>
    <x v="2"/>
    <x v="39"/>
    <x v="1"/>
    <x v="2"/>
    <x v="3"/>
    <x v="2"/>
    <x v="3"/>
    <x v="1"/>
    <x v="2"/>
    <x v="0"/>
    <x v="3"/>
    <x v="3"/>
    <x v="3"/>
    <x v="3"/>
    <x v="4"/>
    <x v="3"/>
    <x v="3"/>
    <x v="1"/>
    <x v="2"/>
    <x v="0"/>
    <x v="1"/>
    <x v="1"/>
    <x v="1"/>
    <x v="0"/>
    <x v="0"/>
    <x v="6"/>
    <x v="2"/>
    <x v="0"/>
    <x v="1"/>
    <x v="5"/>
    <x v="1"/>
    <x v="3"/>
    <x v="3"/>
    <x v="1"/>
    <x v="1"/>
    <x v="2"/>
    <x v="2"/>
    <x v="1"/>
    <x v="1"/>
    <x v="0"/>
    <x v="0"/>
    <x v="1"/>
    <x v="0"/>
    <x v="0"/>
    <x v="0"/>
    <x v="0"/>
  </r>
  <r>
    <x v="0"/>
    <x v="1"/>
    <x v="9"/>
    <x v="0"/>
    <x v="2"/>
    <x v="39"/>
    <x v="1"/>
    <x v="3"/>
    <x v="3"/>
    <x v="2"/>
    <x v="3"/>
    <x v="1"/>
    <x v="2"/>
    <x v="4"/>
    <x v="2"/>
    <x v="3"/>
    <x v="3"/>
    <x v="3"/>
    <x v="3"/>
    <x v="3"/>
    <x v="0"/>
    <x v="0"/>
    <x v="2"/>
    <x v="0"/>
    <x v="1"/>
    <x v="3"/>
    <x v="0"/>
    <x v="4"/>
    <x v="0"/>
    <x v="3"/>
    <x v="2"/>
    <x v="3"/>
    <x v="1"/>
    <x v="1"/>
    <x v="3"/>
    <x v="3"/>
    <x v="0"/>
    <x v="1"/>
    <x v="1"/>
    <x v="2"/>
    <x v="2"/>
    <x v="1"/>
    <x v="1"/>
    <x v="1"/>
    <x v="1"/>
    <x v="1"/>
    <x v="2"/>
    <x v="0"/>
    <x v="0"/>
    <x v="0"/>
  </r>
  <r>
    <x v="0"/>
    <x v="1"/>
    <x v="9"/>
    <x v="0"/>
    <x v="2"/>
    <x v="39"/>
    <x v="0"/>
    <x v="2"/>
    <x v="3"/>
    <x v="3"/>
    <x v="1"/>
    <x v="1"/>
    <x v="4"/>
    <x v="4"/>
    <x v="3"/>
    <x v="3"/>
    <x v="3"/>
    <x v="1"/>
    <x v="4"/>
    <x v="2"/>
    <x v="0"/>
    <x v="2"/>
    <x v="2"/>
    <x v="0"/>
    <x v="0"/>
    <x v="1"/>
    <x v="0"/>
    <x v="1"/>
    <x v="0"/>
    <x v="1"/>
    <x v="1"/>
    <x v="2"/>
    <x v="1"/>
    <x v="3"/>
    <x v="1"/>
    <x v="3"/>
    <x v="1"/>
    <x v="1"/>
    <x v="2"/>
    <x v="1"/>
    <x v="2"/>
    <x v="1"/>
    <x v="1"/>
    <x v="1"/>
    <x v="0"/>
    <x v="0"/>
    <x v="2"/>
    <x v="0"/>
    <x v="0"/>
    <x v="0"/>
  </r>
  <r>
    <x v="0"/>
    <x v="1"/>
    <x v="5"/>
    <x v="0"/>
    <x v="16"/>
    <x v="37"/>
    <x v="1"/>
    <x v="3"/>
    <x v="2"/>
    <x v="2"/>
    <x v="0"/>
    <x v="2"/>
    <x v="3"/>
    <x v="4"/>
    <x v="2"/>
    <x v="2"/>
    <x v="2"/>
    <x v="3"/>
    <x v="0"/>
    <x v="3"/>
    <x v="0"/>
    <x v="0"/>
    <x v="0"/>
    <x v="4"/>
    <x v="4"/>
    <x v="0"/>
    <x v="0"/>
    <x v="4"/>
    <x v="1"/>
    <x v="1"/>
    <x v="2"/>
    <x v="3"/>
    <x v="0"/>
    <x v="0"/>
    <x v="1"/>
    <x v="3"/>
    <x v="0"/>
    <x v="0"/>
    <x v="0"/>
    <x v="0"/>
    <x v="0"/>
    <x v="0"/>
    <x v="0"/>
    <x v="3"/>
    <x v="1"/>
    <x v="1"/>
    <x v="3"/>
    <x v="0"/>
    <x v="0"/>
    <x v="0"/>
  </r>
  <r>
    <x v="0"/>
    <x v="1"/>
    <x v="5"/>
    <x v="0"/>
    <x v="16"/>
    <x v="40"/>
    <x v="2"/>
    <x v="0"/>
    <x v="0"/>
    <x v="4"/>
    <x v="0"/>
    <x v="2"/>
    <x v="3"/>
    <x v="0"/>
    <x v="2"/>
    <x v="0"/>
    <x v="0"/>
    <x v="3"/>
    <x v="2"/>
    <x v="4"/>
    <x v="2"/>
    <x v="2"/>
    <x v="3"/>
    <x v="3"/>
    <x v="4"/>
    <x v="2"/>
    <x v="2"/>
    <x v="1"/>
    <x v="0"/>
    <x v="1"/>
    <x v="0"/>
    <x v="3"/>
    <x v="2"/>
    <x v="2"/>
    <x v="1"/>
    <x v="1"/>
    <x v="3"/>
    <x v="1"/>
    <x v="2"/>
    <x v="3"/>
    <x v="2"/>
    <x v="3"/>
    <x v="1"/>
    <x v="1"/>
    <x v="1"/>
    <x v="1"/>
    <x v="3"/>
    <x v="0"/>
    <x v="0"/>
    <x v="0"/>
  </r>
  <r>
    <x v="0"/>
    <x v="1"/>
    <x v="7"/>
    <x v="0"/>
    <x v="10"/>
    <x v="15"/>
    <x v="1"/>
    <x v="3"/>
    <x v="2"/>
    <x v="0"/>
    <x v="2"/>
    <x v="2"/>
    <x v="3"/>
    <x v="0"/>
    <x v="0"/>
    <x v="0"/>
    <x v="2"/>
    <x v="1"/>
    <x v="0"/>
    <x v="3"/>
    <x v="0"/>
    <x v="0"/>
    <x v="2"/>
    <x v="1"/>
    <x v="0"/>
    <x v="0"/>
    <x v="2"/>
    <x v="4"/>
    <x v="0"/>
    <x v="1"/>
    <x v="2"/>
    <x v="0"/>
    <x v="3"/>
    <x v="3"/>
    <x v="0"/>
    <x v="0"/>
    <x v="3"/>
    <x v="1"/>
    <x v="3"/>
    <x v="4"/>
    <x v="1"/>
    <x v="1"/>
    <x v="1"/>
    <x v="1"/>
    <x v="1"/>
    <x v="2"/>
    <x v="2"/>
    <x v="0"/>
    <x v="0"/>
    <x v="0"/>
  </r>
  <r>
    <x v="0"/>
    <x v="1"/>
    <x v="7"/>
    <x v="0"/>
    <x v="10"/>
    <x v="15"/>
    <x v="1"/>
    <x v="2"/>
    <x v="3"/>
    <x v="2"/>
    <x v="2"/>
    <x v="2"/>
    <x v="2"/>
    <x v="4"/>
    <x v="0"/>
    <x v="2"/>
    <x v="2"/>
    <x v="3"/>
    <x v="1"/>
    <x v="4"/>
    <x v="1"/>
    <x v="3"/>
    <x v="1"/>
    <x v="2"/>
    <x v="0"/>
    <x v="3"/>
    <x v="0"/>
    <x v="0"/>
    <x v="6"/>
    <x v="1"/>
    <x v="1"/>
    <x v="4"/>
    <x v="3"/>
    <x v="1"/>
    <x v="0"/>
    <x v="3"/>
    <x v="1"/>
    <x v="1"/>
    <x v="1"/>
    <x v="1"/>
    <x v="2"/>
    <x v="2"/>
    <x v="1"/>
    <x v="1"/>
    <x v="1"/>
    <x v="0"/>
    <x v="3"/>
    <x v="0"/>
    <x v="0"/>
    <x v="0"/>
  </r>
  <r>
    <x v="0"/>
    <x v="1"/>
    <x v="4"/>
    <x v="0"/>
    <x v="4"/>
    <x v="41"/>
    <x v="0"/>
    <x v="3"/>
    <x v="2"/>
    <x v="1"/>
    <x v="2"/>
    <x v="2"/>
    <x v="2"/>
    <x v="4"/>
    <x v="2"/>
    <x v="2"/>
    <x v="2"/>
    <x v="2"/>
    <x v="1"/>
    <x v="3"/>
    <x v="1"/>
    <x v="0"/>
    <x v="2"/>
    <x v="0"/>
    <x v="0"/>
    <x v="3"/>
    <x v="0"/>
    <x v="4"/>
    <x v="0"/>
    <x v="2"/>
    <x v="2"/>
    <x v="3"/>
    <x v="3"/>
    <x v="3"/>
    <x v="1"/>
    <x v="3"/>
    <x v="0"/>
    <x v="1"/>
    <x v="1"/>
    <x v="2"/>
    <x v="2"/>
    <x v="2"/>
    <x v="1"/>
    <x v="1"/>
    <x v="0"/>
    <x v="1"/>
    <x v="1"/>
    <x v="0"/>
    <x v="0"/>
    <x v="0"/>
  </r>
  <r>
    <x v="0"/>
    <x v="1"/>
    <x v="4"/>
    <x v="0"/>
    <x v="4"/>
    <x v="41"/>
    <x v="0"/>
    <x v="3"/>
    <x v="2"/>
    <x v="1"/>
    <x v="1"/>
    <x v="1"/>
    <x v="5"/>
    <x v="0"/>
    <x v="2"/>
    <x v="2"/>
    <x v="2"/>
    <x v="1"/>
    <x v="4"/>
    <x v="3"/>
    <x v="3"/>
    <x v="0"/>
    <x v="2"/>
    <x v="0"/>
    <x v="3"/>
    <x v="4"/>
    <x v="1"/>
    <x v="0"/>
    <x v="1"/>
    <x v="1"/>
    <x v="2"/>
    <x v="0"/>
    <x v="3"/>
    <x v="5"/>
    <x v="1"/>
    <x v="3"/>
    <x v="1"/>
    <x v="1"/>
    <x v="4"/>
    <x v="3"/>
    <x v="2"/>
    <x v="2"/>
    <x v="1"/>
    <x v="0"/>
    <x v="1"/>
    <x v="0"/>
    <x v="1"/>
    <x v="0"/>
    <x v="0"/>
    <x v="0"/>
  </r>
  <r>
    <x v="0"/>
    <x v="1"/>
    <x v="4"/>
    <x v="0"/>
    <x v="4"/>
    <x v="41"/>
    <x v="0"/>
    <x v="3"/>
    <x v="2"/>
    <x v="0"/>
    <x v="3"/>
    <x v="1"/>
    <x v="4"/>
    <x v="4"/>
    <x v="2"/>
    <x v="2"/>
    <x v="2"/>
    <x v="3"/>
    <x v="2"/>
    <x v="3"/>
    <x v="1"/>
    <x v="5"/>
    <x v="2"/>
    <x v="0"/>
    <x v="2"/>
    <x v="3"/>
    <x v="1"/>
    <x v="0"/>
    <x v="1"/>
    <x v="1"/>
    <x v="0"/>
    <x v="0"/>
    <x v="0"/>
    <x v="3"/>
    <x v="0"/>
    <x v="0"/>
    <x v="3"/>
    <x v="1"/>
    <x v="4"/>
    <x v="3"/>
    <x v="4"/>
    <x v="2"/>
    <x v="1"/>
    <x v="1"/>
    <x v="1"/>
    <x v="0"/>
    <x v="1"/>
    <x v="0"/>
    <x v="0"/>
    <x v="0"/>
  </r>
  <r>
    <x v="0"/>
    <x v="1"/>
    <x v="4"/>
    <x v="0"/>
    <x v="4"/>
    <x v="41"/>
    <x v="0"/>
    <x v="2"/>
    <x v="2"/>
    <x v="2"/>
    <x v="3"/>
    <x v="2"/>
    <x v="2"/>
    <x v="4"/>
    <x v="2"/>
    <x v="2"/>
    <x v="0"/>
    <x v="2"/>
    <x v="4"/>
    <x v="4"/>
    <x v="0"/>
    <x v="0"/>
    <x v="2"/>
    <x v="0"/>
    <x v="3"/>
    <x v="2"/>
    <x v="0"/>
    <x v="4"/>
    <x v="1"/>
    <x v="1"/>
    <x v="0"/>
    <x v="2"/>
    <x v="3"/>
    <x v="3"/>
    <x v="3"/>
    <x v="0"/>
    <x v="3"/>
    <x v="1"/>
    <x v="1"/>
    <x v="1"/>
    <x v="1"/>
    <x v="1"/>
    <x v="1"/>
    <x v="1"/>
    <x v="1"/>
    <x v="1"/>
    <x v="0"/>
    <x v="0"/>
    <x v="0"/>
    <x v="0"/>
  </r>
  <r>
    <x v="0"/>
    <x v="1"/>
    <x v="4"/>
    <x v="0"/>
    <x v="4"/>
    <x v="41"/>
    <x v="1"/>
    <x v="2"/>
    <x v="3"/>
    <x v="3"/>
    <x v="3"/>
    <x v="1"/>
    <x v="4"/>
    <x v="4"/>
    <x v="3"/>
    <x v="3"/>
    <x v="2"/>
    <x v="1"/>
    <x v="3"/>
    <x v="0"/>
    <x v="1"/>
    <x v="2"/>
    <x v="2"/>
    <x v="0"/>
    <x v="1"/>
    <x v="1"/>
    <x v="1"/>
    <x v="4"/>
    <x v="0"/>
    <x v="2"/>
    <x v="2"/>
    <x v="2"/>
    <x v="1"/>
    <x v="4"/>
    <x v="4"/>
    <x v="2"/>
    <x v="1"/>
    <x v="1"/>
    <x v="4"/>
    <x v="3"/>
    <x v="4"/>
    <x v="3"/>
    <x v="1"/>
    <x v="1"/>
    <x v="1"/>
    <x v="1"/>
    <x v="2"/>
    <x v="0"/>
    <x v="0"/>
    <x v="0"/>
  </r>
  <r>
    <x v="0"/>
    <x v="1"/>
    <x v="4"/>
    <x v="0"/>
    <x v="4"/>
    <x v="41"/>
    <x v="0"/>
    <x v="3"/>
    <x v="2"/>
    <x v="1"/>
    <x v="3"/>
    <x v="2"/>
    <x v="2"/>
    <x v="4"/>
    <x v="3"/>
    <x v="2"/>
    <x v="3"/>
    <x v="3"/>
    <x v="1"/>
    <x v="0"/>
    <x v="1"/>
    <x v="2"/>
    <x v="2"/>
    <x v="0"/>
    <x v="1"/>
    <x v="1"/>
    <x v="0"/>
    <x v="4"/>
    <x v="1"/>
    <x v="1"/>
    <x v="0"/>
    <x v="0"/>
    <x v="3"/>
    <x v="5"/>
    <x v="3"/>
    <x v="1"/>
    <x v="1"/>
    <x v="1"/>
    <x v="4"/>
    <x v="1"/>
    <x v="2"/>
    <x v="5"/>
    <x v="1"/>
    <x v="1"/>
    <x v="0"/>
    <x v="0"/>
    <x v="1"/>
    <x v="0"/>
    <x v="0"/>
    <x v="0"/>
  </r>
  <r>
    <x v="0"/>
    <x v="1"/>
    <x v="4"/>
    <x v="0"/>
    <x v="4"/>
    <x v="41"/>
    <x v="1"/>
    <x v="2"/>
    <x v="3"/>
    <x v="1"/>
    <x v="2"/>
    <x v="2"/>
    <x v="2"/>
    <x v="4"/>
    <x v="3"/>
    <x v="2"/>
    <x v="2"/>
    <x v="2"/>
    <x v="1"/>
    <x v="2"/>
    <x v="3"/>
    <x v="2"/>
    <x v="1"/>
    <x v="1"/>
    <x v="1"/>
    <x v="1"/>
    <x v="0"/>
    <x v="4"/>
    <x v="4"/>
    <x v="2"/>
    <x v="2"/>
    <x v="3"/>
    <x v="1"/>
    <x v="5"/>
    <x v="3"/>
    <x v="3"/>
    <x v="0"/>
    <x v="1"/>
    <x v="1"/>
    <x v="1"/>
    <x v="2"/>
    <x v="2"/>
    <x v="1"/>
    <x v="1"/>
    <x v="0"/>
    <x v="0"/>
    <x v="1"/>
    <x v="0"/>
    <x v="0"/>
    <x v="0"/>
  </r>
  <r>
    <x v="0"/>
    <x v="1"/>
    <x v="4"/>
    <x v="0"/>
    <x v="4"/>
    <x v="41"/>
    <x v="0"/>
    <x v="3"/>
    <x v="2"/>
    <x v="3"/>
    <x v="3"/>
    <x v="2"/>
    <x v="4"/>
    <x v="4"/>
    <x v="2"/>
    <x v="2"/>
    <x v="2"/>
    <x v="2"/>
    <x v="3"/>
    <x v="2"/>
    <x v="0"/>
    <x v="0"/>
    <x v="2"/>
    <x v="0"/>
    <x v="1"/>
    <x v="1"/>
    <x v="0"/>
    <x v="4"/>
    <x v="1"/>
    <x v="1"/>
    <x v="0"/>
    <x v="0"/>
    <x v="3"/>
    <x v="1"/>
    <x v="0"/>
    <x v="0"/>
    <x v="0"/>
    <x v="1"/>
    <x v="1"/>
    <x v="4"/>
    <x v="1"/>
    <x v="1"/>
    <x v="1"/>
    <x v="0"/>
    <x v="0"/>
    <x v="0"/>
    <x v="0"/>
    <x v="0"/>
    <x v="0"/>
    <x v="0"/>
  </r>
  <r>
    <x v="0"/>
    <x v="1"/>
    <x v="4"/>
    <x v="0"/>
    <x v="4"/>
    <x v="41"/>
    <x v="0"/>
    <x v="3"/>
    <x v="2"/>
    <x v="1"/>
    <x v="3"/>
    <x v="5"/>
    <x v="2"/>
    <x v="2"/>
    <x v="2"/>
    <x v="2"/>
    <x v="0"/>
    <x v="0"/>
    <x v="3"/>
    <x v="2"/>
    <x v="0"/>
    <x v="2"/>
    <x v="0"/>
    <x v="0"/>
    <x v="0"/>
    <x v="3"/>
    <x v="1"/>
    <x v="4"/>
    <x v="1"/>
    <x v="1"/>
    <x v="0"/>
    <x v="0"/>
    <x v="2"/>
    <x v="5"/>
    <x v="1"/>
    <x v="2"/>
    <x v="3"/>
    <x v="1"/>
    <x v="1"/>
    <x v="1"/>
    <x v="1"/>
    <x v="2"/>
    <x v="1"/>
    <x v="0"/>
    <x v="0"/>
    <x v="1"/>
    <x v="0"/>
    <x v="0"/>
    <x v="0"/>
    <x v="0"/>
  </r>
  <r>
    <x v="0"/>
    <x v="1"/>
    <x v="4"/>
    <x v="0"/>
    <x v="4"/>
    <x v="41"/>
    <x v="0"/>
    <x v="3"/>
    <x v="2"/>
    <x v="2"/>
    <x v="2"/>
    <x v="2"/>
    <x v="2"/>
    <x v="0"/>
    <x v="3"/>
    <x v="3"/>
    <x v="2"/>
    <x v="3"/>
    <x v="1"/>
    <x v="2"/>
    <x v="3"/>
    <x v="2"/>
    <x v="2"/>
    <x v="0"/>
    <x v="1"/>
    <x v="1"/>
    <x v="0"/>
    <x v="0"/>
    <x v="0"/>
    <x v="1"/>
    <x v="1"/>
    <x v="2"/>
    <x v="1"/>
    <x v="1"/>
    <x v="0"/>
    <x v="0"/>
    <x v="1"/>
    <x v="2"/>
    <x v="0"/>
    <x v="0"/>
    <x v="0"/>
    <x v="0"/>
    <x v="1"/>
    <x v="3"/>
    <x v="1"/>
    <x v="1"/>
    <x v="3"/>
    <x v="0"/>
    <x v="0"/>
    <x v="0"/>
  </r>
  <r>
    <x v="0"/>
    <x v="1"/>
    <x v="4"/>
    <x v="0"/>
    <x v="4"/>
    <x v="41"/>
    <x v="1"/>
    <x v="3"/>
    <x v="2"/>
    <x v="1"/>
    <x v="2"/>
    <x v="2"/>
    <x v="2"/>
    <x v="4"/>
    <x v="0"/>
    <x v="0"/>
    <x v="2"/>
    <x v="3"/>
    <x v="1"/>
    <x v="0"/>
    <x v="1"/>
    <x v="2"/>
    <x v="2"/>
    <x v="0"/>
    <x v="2"/>
    <x v="2"/>
    <x v="2"/>
    <x v="1"/>
    <x v="1"/>
    <x v="1"/>
    <x v="0"/>
    <x v="3"/>
    <x v="2"/>
    <x v="2"/>
    <x v="0"/>
    <x v="0"/>
    <x v="3"/>
    <x v="1"/>
    <x v="4"/>
    <x v="3"/>
    <x v="2"/>
    <x v="2"/>
    <x v="1"/>
    <x v="0"/>
    <x v="1"/>
    <x v="0"/>
    <x v="1"/>
    <x v="0"/>
    <x v="0"/>
    <x v="0"/>
  </r>
  <r>
    <x v="0"/>
    <x v="1"/>
    <x v="4"/>
    <x v="0"/>
    <x v="4"/>
    <x v="41"/>
    <x v="0"/>
    <x v="0"/>
    <x v="2"/>
    <x v="1"/>
    <x v="2"/>
    <x v="2"/>
    <x v="2"/>
    <x v="4"/>
    <x v="3"/>
    <x v="2"/>
    <x v="2"/>
    <x v="2"/>
    <x v="3"/>
    <x v="2"/>
    <x v="1"/>
    <x v="2"/>
    <x v="0"/>
    <x v="0"/>
    <x v="0"/>
    <x v="3"/>
    <x v="1"/>
    <x v="0"/>
    <x v="1"/>
    <x v="0"/>
    <x v="2"/>
    <x v="3"/>
    <x v="3"/>
    <x v="1"/>
    <x v="1"/>
    <x v="3"/>
    <x v="3"/>
    <x v="1"/>
    <x v="2"/>
    <x v="2"/>
    <x v="4"/>
    <x v="1"/>
    <x v="1"/>
    <x v="0"/>
    <x v="1"/>
    <x v="0"/>
    <x v="0"/>
    <x v="0"/>
    <x v="0"/>
    <x v="0"/>
  </r>
  <r>
    <x v="0"/>
    <x v="1"/>
    <x v="4"/>
    <x v="0"/>
    <x v="4"/>
    <x v="41"/>
    <x v="1"/>
    <x v="2"/>
    <x v="2"/>
    <x v="1"/>
    <x v="2"/>
    <x v="0"/>
    <x v="5"/>
    <x v="0"/>
    <x v="2"/>
    <x v="0"/>
    <x v="3"/>
    <x v="4"/>
    <x v="3"/>
    <x v="0"/>
    <x v="0"/>
    <x v="0"/>
    <x v="2"/>
    <x v="1"/>
    <x v="1"/>
    <x v="3"/>
    <x v="1"/>
    <x v="0"/>
    <x v="1"/>
    <x v="1"/>
    <x v="2"/>
    <x v="1"/>
    <x v="3"/>
    <x v="4"/>
    <x v="1"/>
    <x v="3"/>
    <x v="1"/>
    <x v="1"/>
    <x v="1"/>
    <x v="3"/>
    <x v="5"/>
    <x v="1"/>
    <x v="1"/>
    <x v="2"/>
    <x v="1"/>
    <x v="2"/>
    <x v="3"/>
    <x v="0"/>
    <x v="0"/>
    <x v="0"/>
  </r>
  <r>
    <x v="0"/>
    <x v="1"/>
    <x v="4"/>
    <x v="0"/>
    <x v="4"/>
    <x v="41"/>
    <x v="1"/>
    <x v="3"/>
    <x v="0"/>
    <x v="0"/>
    <x v="2"/>
    <x v="1"/>
    <x v="3"/>
    <x v="2"/>
    <x v="2"/>
    <x v="2"/>
    <x v="2"/>
    <x v="2"/>
    <x v="1"/>
    <x v="3"/>
    <x v="0"/>
    <x v="0"/>
    <x v="0"/>
    <x v="4"/>
    <x v="0"/>
    <x v="3"/>
    <x v="0"/>
    <x v="4"/>
    <x v="1"/>
    <x v="1"/>
    <x v="0"/>
    <x v="0"/>
    <x v="0"/>
    <x v="3"/>
    <x v="0"/>
    <x v="0"/>
    <x v="3"/>
    <x v="1"/>
    <x v="4"/>
    <x v="2"/>
    <x v="1"/>
    <x v="5"/>
    <x v="1"/>
    <x v="1"/>
    <x v="0"/>
    <x v="1"/>
    <x v="0"/>
    <x v="0"/>
    <x v="0"/>
    <x v="0"/>
  </r>
  <r>
    <x v="0"/>
    <x v="1"/>
    <x v="4"/>
    <x v="0"/>
    <x v="4"/>
    <x v="41"/>
    <x v="0"/>
    <x v="4"/>
    <x v="2"/>
    <x v="1"/>
    <x v="1"/>
    <x v="3"/>
    <x v="5"/>
    <x v="4"/>
    <x v="3"/>
    <x v="3"/>
    <x v="2"/>
    <x v="0"/>
    <x v="3"/>
    <x v="2"/>
    <x v="1"/>
    <x v="4"/>
    <x v="4"/>
    <x v="2"/>
    <x v="3"/>
    <x v="4"/>
    <x v="5"/>
    <x v="2"/>
    <x v="4"/>
    <x v="0"/>
    <x v="2"/>
    <x v="3"/>
    <x v="1"/>
    <x v="5"/>
    <x v="3"/>
    <x v="1"/>
    <x v="1"/>
    <x v="1"/>
    <x v="2"/>
    <x v="2"/>
    <x v="4"/>
    <x v="5"/>
    <x v="1"/>
    <x v="0"/>
    <x v="0"/>
    <x v="0"/>
    <x v="0"/>
    <x v="0"/>
    <x v="0"/>
    <x v="0"/>
  </r>
  <r>
    <x v="0"/>
    <x v="1"/>
    <x v="4"/>
    <x v="0"/>
    <x v="4"/>
    <x v="41"/>
    <x v="1"/>
    <x v="2"/>
    <x v="2"/>
    <x v="2"/>
    <x v="3"/>
    <x v="1"/>
    <x v="4"/>
    <x v="0"/>
    <x v="2"/>
    <x v="2"/>
    <x v="3"/>
    <x v="2"/>
    <x v="1"/>
    <x v="3"/>
    <x v="0"/>
    <x v="2"/>
    <x v="0"/>
    <x v="4"/>
    <x v="1"/>
    <x v="3"/>
    <x v="0"/>
    <x v="4"/>
    <x v="1"/>
    <x v="1"/>
    <x v="2"/>
    <x v="0"/>
    <x v="3"/>
    <x v="3"/>
    <x v="1"/>
    <x v="3"/>
    <x v="0"/>
    <x v="1"/>
    <x v="4"/>
    <x v="3"/>
    <x v="4"/>
    <x v="2"/>
    <x v="1"/>
    <x v="1"/>
    <x v="1"/>
    <x v="1"/>
    <x v="1"/>
    <x v="0"/>
    <x v="0"/>
    <x v="0"/>
  </r>
  <r>
    <x v="0"/>
    <x v="1"/>
    <x v="4"/>
    <x v="0"/>
    <x v="4"/>
    <x v="41"/>
    <x v="0"/>
    <x v="2"/>
    <x v="3"/>
    <x v="2"/>
    <x v="1"/>
    <x v="1"/>
    <x v="4"/>
    <x v="0"/>
    <x v="3"/>
    <x v="2"/>
    <x v="2"/>
    <x v="1"/>
    <x v="1"/>
    <x v="2"/>
    <x v="4"/>
    <x v="1"/>
    <x v="2"/>
    <x v="0"/>
    <x v="1"/>
    <x v="1"/>
    <x v="4"/>
    <x v="2"/>
    <x v="1"/>
    <x v="2"/>
    <x v="2"/>
    <x v="3"/>
    <x v="3"/>
    <x v="3"/>
    <x v="0"/>
    <x v="3"/>
    <x v="1"/>
    <x v="1"/>
    <x v="4"/>
    <x v="3"/>
    <x v="5"/>
    <x v="2"/>
    <x v="1"/>
    <x v="1"/>
    <x v="1"/>
    <x v="1"/>
    <x v="2"/>
    <x v="0"/>
    <x v="0"/>
    <x v="0"/>
  </r>
  <r>
    <x v="0"/>
    <x v="1"/>
    <x v="4"/>
    <x v="0"/>
    <x v="4"/>
    <x v="41"/>
    <x v="1"/>
    <x v="2"/>
    <x v="3"/>
    <x v="3"/>
    <x v="3"/>
    <x v="1"/>
    <x v="4"/>
    <x v="4"/>
    <x v="2"/>
    <x v="3"/>
    <x v="3"/>
    <x v="3"/>
    <x v="3"/>
    <x v="2"/>
    <x v="0"/>
    <x v="0"/>
    <x v="2"/>
    <x v="0"/>
    <x v="3"/>
    <x v="1"/>
    <x v="0"/>
    <x v="0"/>
    <x v="0"/>
    <x v="1"/>
    <x v="1"/>
    <x v="2"/>
    <x v="1"/>
    <x v="1"/>
    <x v="3"/>
    <x v="2"/>
    <x v="0"/>
    <x v="1"/>
    <x v="2"/>
    <x v="1"/>
    <x v="4"/>
    <x v="2"/>
    <x v="1"/>
    <x v="3"/>
    <x v="1"/>
    <x v="1"/>
    <x v="3"/>
    <x v="0"/>
    <x v="0"/>
    <x v="0"/>
  </r>
  <r>
    <x v="0"/>
    <x v="1"/>
    <x v="4"/>
    <x v="0"/>
    <x v="4"/>
    <x v="41"/>
    <x v="0"/>
    <x v="2"/>
    <x v="3"/>
    <x v="4"/>
    <x v="2"/>
    <x v="1"/>
    <x v="2"/>
    <x v="4"/>
    <x v="1"/>
    <x v="3"/>
    <x v="3"/>
    <x v="3"/>
    <x v="3"/>
    <x v="4"/>
    <x v="4"/>
    <x v="4"/>
    <x v="2"/>
    <x v="0"/>
    <x v="3"/>
    <x v="1"/>
    <x v="4"/>
    <x v="2"/>
    <x v="2"/>
    <x v="3"/>
    <x v="3"/>
    <x v="2"/>
    <x v="1"/>
    <x v="2"/>
    <x v="1"/>
    <x v="3"/>
    <x v="1"/>
    <x v="1"/>
    <x v="2"/>
    <x v="2"/>
    <x v="2"/>
    <x v="2"/>
    <x v="1"/>
    <x v="3"/>
    <x v="1"/>
    <x v="1"/>
    <x v="2"/>
    <x v="0"/>
    <x v="0"/>
    <x v="0"/>
  </r>
  <r>
    <x v="0"/>
    <x v="1"/>
    <x v="4"/>
    <x v="0"/>
    <x v="4"/>
    <x v="41"/>
    <x v="1"/>
    <x v="3"/>
    <x v="2"/>
    <x v="3"/>
    <x v="2"/>
    <x v="2"/>
    <x v="4"/>
    <x v="0"/>
    <x v="2"/>
    <x v="0"/>
    <x v="0"/>
    <x v="3"/>
    <x v="3"/>
    <x v="3"/>
    <x v="1"/>
    <x v="0"/>
    <x v="0"/>
    <x v="0"/>
    <x v="0"/>
    <x v="3"/>
    <x v="0"/>
    <x v="4"/>
    <x v="4"/>
    <x v="1"/>
    <x v="0"/>
    <x v="3"/>
    <x v="3"/>
    <x v="1"/>
    <x v="0"/>
    <x v="0"/>
    <x v="3"/>
    <x v="1"/>
    <x v="1"/>
    <x v="4"/>
    <x v="2"/>
    <x v="1"/>
    <x v="1"/>
    <x v="0"/>
    <x v="2"/>
    <x v="1"/>
    <x v="1"/>
    <x v="0"/>
    <x v="0"/>
    <x v="0"/>
  </r>
  <r>
    <x v="0"/>
    <x v="1"/>
    <x v="9"/>
    <x v="0"/>
    <x v="2"/>
    <x v="39"/>
    <x v="1"/>
    <x v="3"/>
    <x v="0"/>
    <x v="1"/>
    <x v="1"/>
    <x v="1"/>
    <x v="4"/>
    <x v="4"/>
    <x v="4"/>
    <x v="1"/>
    <x v="4"/>
    <x v="4"/>
    <x v="3"/>
    <x v="0"/>
    <x v="0"/>
    <x v="0"/>
    <x v="2"/>
    <x v="4"/>
    <x v="1"/>
    <x v="3"/>
    <x v="0"/>
    <x v="1"/>
    <x v="1"/>
    <x v="1"/>
    <x v="0"/>
    <x v="3"/>
    <x v="1"/>
    <x v="5"/>
    <x v="3"/>
    <x v="0"/>
    <x v="1"/>
    <x v="1"/>
    <x v="1"/>
    <x v="1"/>
    <x v="2"/>
    <x v="2"/>
    <x v="1"/>
    <x v="1"/>
    <x v="0"/>
    <x v="0"/>
    <x v="2"/>
    <x v="0"/>
    <x v="0"/>
    <x v="0"/>
  </r>
  <r>
    <x v="0"/>
    <x v="1"/>
    <x v="7"/>
    <x v="0"/>
    <x v="13"/>
    <x v="26"/>
    <x v="1"/>
    <x v="0"/>
    <x v="0"/>
    <x v="2"/>
    <x v="3"/>
    <x v="1"/>
    <x v="4"/>
    <x v="4"/>
    <x v="0"/>
    <x v="2"/>
    <x v="2"/>
    <x v="3"/>
    <x v="1"/>
    <x v="2"/>
    <x v="0"/>
    <x v="1"/>
    <x v="0"/>
    <x v="4"/>
    <x v="4"/>
    <x v="0"/>
    <x v="0"/>
    <x v="4"/>
    <x v="1"/>
    <x v="1"/>
    <x v="0"/>
    <x v="0"/>
    <x v="1"/>
    <x v="3"/>
    <x v="1"/>
    <x v="3"/>
    <x v="3"/>
    <x v="1"/>
    <x v="3"/>
    <x v="4"/>
    <x v="1"/>
    <x v="1"/>
    <x v="1"/>
    <x v="1"/>
    <x v="1"/>
    <x v="1"/>
    <x v="1"/>
    <x v="0"/>
    <x v="0"/>
    <x v="0"/>
  </r>
  <r>
    <x v="0"/>
    <x v="1"/>
    <x v="7"/>
    <x v="0"/>
    <x v="13"/>
    <x v="26"/>
    <x v="1"/>
    <x v="2"/>
    <x v="3"/>
    <x v="2"/>
    <x v="3"/>
    <x v="3"/>
    <x v="5"/>
    <x v="2"/>
    <x v="2"/>
    <x v="3"/>
    <x v="2"/>
    <x v="3"/>
    <x v="3"/>
    <x v="3"/>
    <x v="0"/>
    <x v="1"/>
    <x v="2"/>
    <x v="1"/>
    <x v="3"/>
    <x v="4"/>
    <x v="0"/>
    <x v="4"/>
    <x v="1"/>
    <x v="1"/>
    <x v="2"/>
    <x v="3"/>
    <x v="2"/>
    <x v="2"/>
    <x v="2"/>
    <x v="2"/>
    <x v="2"/>
    <x v="1"/>
    <x v="2"/>
    <x v="4"/>
    <x v="2"/>
    <x v="2"/>
    <x v="1"/>
    <x v="3"/>
    <x v="1"/>
    <x v="2"/>
    <x v="4"/>
    <x v="0"/>
    <x v="0"/>
    <x v="0"/>
  </r>
  <r>
    <x v="0"/>
    <x v="1"/>
    <x v="7"/>
    <x v="0"/>
    <x v="13"/>
    <x v="26"/>
    <x v="1"/>
    <x v="0"/>
    <x v="0"/>
    <x v="2"/>
    <x v="0"/>
    <x v="0"/>
    <x v="2"/>
    <x v="0"/>
    <x v="2"/>
    <x v="2"/>
    <x v="2"/>
    <x v="3"/>
    <x v="3"/>
    <x v="0"/>
    <x v="1"/>
    <x v="0"/>
    <x v="2"/>
    <x v="0"/>
    <x v="0"/>
    <x v="3"/>
    <x v="0"/>
    <x v="0"/>
    <x v="1"/>
    <x v="1"/>
    <x v="2"/>
    <x v="2"/>
    <x v="3"/>
    <x v="1"/>
    <x v="0"/>
    <x v="1"/>
    <x v="0"/>
    <x v="1"/>
    <x v="1"/>
    <x v="1"/>
    <x v="2"/>
    <x v="2"/>
    <x v="1"/>
    <x v="1"/>
    <x v="1"/>
    <x v="2"/>
    <x v="1"/>
    <x v="0"/>
    <x v="0"/>
    <x v="0"/>
  </r>
  <r>
    <x v="0"/>
    <x v="1"/>
    <x v="7"/>
    <x v="0"/>
    <x v="14"/>
    <x v="26"/>
    <x v="1"/>
    <x v="4"/>
    <x v="3"/>
    <x v="3"/>
    <x v="3"/>
    <x v="1"/>
    <x v="2"/>
    <x v="4"/>
    <x v="2"/>
    <x v="4"/>
    <x v="3"/>
    <x v="3"/>
    <x v="1"/>
    <x v="3"/>
    <x v="0"/>
    <x v="1"/>
    <x v="2"/>
    <x v="0"/>
    <x v="1"/>
    <x v="4"/>
    <x v="0"/>
    <x v="1"/>
    <x v="0"/>
    <x v="2"/>
    <x v="2"/>
    <x v="3"/>
    <x v="1"/>
    <x v="5"/>
    <x v="1"/>
    <x v="2"/>
    <x v="1"/>
    <x v="1"/>
    <x v="2"/>
    <x v="1"/>
    <x v="4"/>
    <x v="5"/>
    <x v="1"/>
    <x v="1"/>
    <x v="1"/>
    <x v="2"/>
    <x v="2"/>
    <x v="0"/>
    <x v="0"/>
    <x v="0"/>
  </r>
  <r>
    <x v="0"/>
    <x v="1"/>
    <x v="7"/>
    <x v="0"/>
    <x v="13"/>
    <x v="26"/>
    <x v="1"/>
    <x v="2"/>
    <x v="3"/>
    <x v="4"/>
    <x v="3"/>
    <x v="1"/>
    <x v="4"/>
    <x v="2"/>
    <x v="3"/>
    <x v="2"/>
    <x v="3"/>
    <x v="3"/>
    <x v="3"/>
    <x v="2"/>
    <x v="2"/>
    <x v="2"/>
    <x v="3"/>
    <x v="0"/>
    <x v="1"/>
    <x v="2"/>
    <x v="1"/>
    <x v="4"/>
    <x v="1"/>
    <x v="1"/>
    <x v="2"/>
    <x v="2"/>
    <x v="2"/>
    <x v="2"/>
    <x v="2"/>
    <x v="2"/>
    <x v="0"/>
    <x v="1"/>
    <x v="1"/>
    <x v="1"/>
    <x v="2"/>
    <x v="2"/>
    <x v="1"/>
    <x v="1"/>
    <x v="1"/>
    <x v="1"/>
    <x v="1"/>
    <x v="0"/>
    <x v="0"/>
    <x v="0"/>
  </r>
  <r>
    <x v="0"/>
    <x v="1"/>
    <x v="7"/>
    <x v="0"/>
    <x v="13"/>
    <x v="26"/>
    <x v="1"/>
    <x v="2"/>
    <x v="1"/>
    <x v="2"/>
    <x v="3"/>
    <x v="2"/>
    <x v="3"/>
    <x v="4"/>
    <x v="2"/>
    <x v="2"/>
    <x v="0"/>
    <x v="2"/>
    <x v="3"/>
    <x v="2"/>
    <x v="0"/>
    <x v="0"/>
    <x v="0"/>
    <x v="4"/>
    <x v="4"/>
    <x v="0"/>
    <x v="1"/>
    <x v="0"/>
    <x v="1"/>
    <x v="1"/>
    <x v="0"/>
    <x v="3"/>
    <x v="2"/>
    <x v="3"/>
    <x v="1"/>
    <x v="2"/>
    <x v="3"/>
    <x v="1"/>
    <x v="1"/>
    <x v="4"/>
    <x v="1"/>
    <x v="1"/>
    <x v="1"/>
    <x v="1"/>
    <x v="0"/>
    <x v="1"/>
    <x v="1"/>
    <x v="0"/>
    <x v="0"/>
    <x v="0"/>
  </r>
  <r>
    <x v="0"/>
    <x v="1"/>
    <x v="7"/>
    <x v="0"/>
    <x v="13"/>
    <x v="26"/>
    <x v="1"/>
    <x v="0"/>
    <x v="3"/>
    <x v="2"/>
    <x v="2"/>
    <x v="2"/>
    <x v="2"/>
    <x v="4"/>
    <x v="3"/>
    <x v="2"/>
    <x v="2"/>
    <x v="3"/>
    <x v="3"/>
    <x v="2"/>
    <x v="1"/>
    <x v="4"/>
    <x v="1"/>
    <x v="0"/>
    <x v="1"/>
    <x v="1"/>
    <x v="0"/>
    <x v="4"/>
    <x v="1"/>
    <x v="2"/>
    <x v="2"/>
    <x v="2"/>
    <x v="4"/>
    <x v="4"/>
    <x v="3"/>
    <x v="1"/>
    <x v="1"/>
    <x v="1"/>
    <x v="3"/>
    <x v="4"/>
    <x v="2"/>
    <x v="1"/>
    <x v="1"/>
    <x v="0"/>
    <x v="1"/>
    <x v="0"/>
    <x v="0"/>
    <x v="0"/>
    <x v="0"/>
    <x v="0"/>
  </r>
  <r>
    <x v="0"/>
    <x v="1"/>
    <x v="7"/>
    <x v="0"/>
    <x v="14"/>
    <x v="26"/>
    <x v="1"/>
    <x v="2"/>
    <x v="3"/>
    <x v="2"/>
    <x v="2"/>
    <x v="1"/>
    <x v="3"/>
    <x v="4"/>
    <x v="2"/>
    <x v="2"/>
    <x v="2"/>
    <x v="2"/>
    <x v="1"/>
    <x v="2"/>
    <x v="0"/>
    <x v="0"/>
    <x v="2"/>
    <x v="0"/>
    <x v="0"/>
    <x v="3"/>
    <x v="4"/>
    <x v="2"/>
    <x v="5"/>
    <x v="5"/>
    <x v="0"/>
    <x v="0"/>
    <x v="1"/>
    <x v="3"/>
    <x v="1"/>
    <x v="3"/>
    <x v="0"/>
    <x v="1"/>
    <x v="2"/>
    <x v="2"/>
    <x v="2"/>
    <x v="1"/>
    <x v="1"/>
    <x v="0"/>
    <x v="1"/>
    <x v="0"/>
    <x v="0"/>
    <x v="0"/>
    <x v="0"/>
    <x v="0"/>
  </r>
  <r>
    <x v="0"/>
    <x v="1"/>
    <x v="4"/>
    <x v="0"/>
    <x v="0"/>
    <x v="0"/>
    <x v="3"/>
    <x v="3"/>
    <x v="2"/>
    <x v="3"/>
    <x v="5"/>
    <x v="5"/>
    <x v="2"/>
    <x v="0"/>
    <x v="5"/>
    <x v="5"/>
    <x v="1"/>
    <x v="5"/>
    <x v="2"/>
    <x v="4"/>
    <x v="2"/>
    <x v="3"/>
    <x v="3"/>
    <x v="3"/>
    <x v="2"/>
    <x v="2"/>
    <x v="1"/>
    <x v="0"/>
    <x v="0"/>
    <x v="0"/>
    <x v="2"/>
    <x v="3"/>
    <x v="3"/>
    <x v="5"/>
    <x v="0"/>
    <x v="1"/>
    <x v="0"/>
    <x v="1"/>
    <x v="4"/>
    <x v="3"/>
    <x v="5"/>
    <x v="4"/>
    <x v="1"/>
    <x v="1"/>
    <x v="1"/>
    <x v="0"/>
    <x v="0"/>
    <x v="0"/>
    <x v="0"/>
    <x v="0"/>
  </r>
  <r>
    <x v="0"/>
    <x v="1"/>
    <x v="4"/>
    <x v="0"/>
    <x v="0"/>
    <x v="0"/>
    <x v="0"/>
    <x v="0"/>
    <x v="0"/>
    <x v="0"/>
    <x v="2"/>
    <x v="1"/>
    <x v="2"/>
    <x v="2"/>
    <x v="2"/>
    <x v="2"/>
    <x v="2"/>
    <x v="0"/>
    <x v="2"/>
    <x v="1"/>
    <x v="1"/>
    <x v="2"/>
    <x v="4"/>
    <x v="0"/>
    <x v="0"/>
    <x v="4"/>
    <x v="3"/>
    <x v="1"/>
    <x v="6"/>
    <x v="1"/>
    <x v="0"/>
    <x v="4"/>
    <x v="1"/>
    <x v="1"/>
    <x v="1"/>
    <x v="4"/>
    <x v="3"/>
    <x v="0"/>
    <x v="0"/>
    <x v="0"/>
    <x v="0"/>
    <x v="0"/>
    <x v="4"/>
    <x v="2"/>
    <x v="1"/>
    <x v="2"/>
    <x v="5"/>
    <x v="0"/>
    <x v="0"/>
    <x v="0"/>
  </r>
  <r>
    <x v="0"/>
    <x v="1"/>
    <x v="4"/>
    <x v="0"/>
    <x v="0"/>
    <x v="0"/>
    <x v="1"/>
    <x v="2"/>
    <x v="3"/>
    <x v="3"/>
    <x v="3"/>
    <x v="1"/>
    <x v="2"/>
    <x v="2"/>
    <x v="3"/>
    <x v="3"/>
    <x v="3"/>
    <x v="3"/>
    <x v="1"/>
    <x v="2"/>
    <x v="3"/>
    <x v="1"/>
    <x v="1"/>
    <x v="1"/>
    <x v="1"/>
    <x v="1"/>
    <x v="0"/>
    <x v="0"/>
    <x v="0"/>
    <x v="2"/>
    <x v="2"/>
    <x v="2"/>
    <x v="1"/>
    <x v="1"/>
    <x v="3"/>
    <x v="3"/>
    <x v="1"/>
    <x v="1"/>
    <x v="1"/>
    <x v="1"/>
    <x v="4"/>
    <x v="5"/>
    <x v="1"/>
    <x v="1"/>
    <x v="0"/>
    <x v="1"/>
    <x v="2"/>
    <x v="0"/>
    <x v="0"/>
    <x v="0"/>
  </r>
  <r>
    <x v="0"/>
    <x v="1"/>
    <x v="4"/>
    <x v="0"/>
    <x v="0"/>
    <x v="0"/>
    <x v="1"/>
    <x v="2"/>
    <x v="3"/>
    <x v="3"/>
    <x v="3"/>
    <x v="1"/>
    <x v="4"/>
    <x v="2"/>
    <x v="3"/>
    <x v="3"/>
    <x v="3"/>
    <x v="3"/>
    <x v="3"/>
    <x v="3"/>
    <x v="4"/>
    <x v="1"/>
    <x v="1"/>
    <x v="2"/>
    <x v="1"/>
    <x v="1"/>
    <x v="0"/>
    <x v="4"/>
    <x v="0"/>
    <x v="2"/>
    <x v="1"/>
    <x v="1"/>
    <x v="1"/>
    <x v="3"/>
    <x v="3"/>
    <x v="4"/>
    <x v="1"/>
    <x v="1"/>
    <x v="4"/>
    <x v="2"/>
    <x v="2"/>
    <x v="5"/>
    <x v="1"/>
    <x v="1"/>
    <x v="0"/>
    <x v="0"/>
    <x v="2"/>
    <x v="0"/>
    <x v="0"/>
    <x v="0"/>
  </r>
  <r>
    <x v="0"/>
    <x v="1"/>
    <x v="4"/>
    <x v="0"/>
    <x v="0"/>
    <x v="0"/>
    <x v="0"/>
    <x v="0"/>
    <x v="3"/>
    <x v="3"/>
    <x v="2"/>
    <x v="1"/>
    <x v="2"/>
    <x v="0"/>
    <x v="3"/>
    <x v="0"/>
    <x v="2"/>
    <x v="0"/>
    <x v="1"/>
    <x v="3"/>
    <x v="1"/>
    <x v="0"/>
    <x v="0"/>
    <x v="0"/>
    <x v="0"/>
    <x v="1"/>
    <x v="1"/>
    <x v="4"/>
    <x v="1"/>
    <x v="1"/>
    <x v="0"/>
    <x v="3"/>
    <x v="3"/>
    <x v="3"/>
    <x v="3"/>
    <x v="3"/>
    <x v="3"/>
    <x v="0"/>
    <x v="0"/>
    <x v="0"/>
    <x v="0"/>
    <x v="0"/>
    <x v="5"/>
    <x v="1"/>
    <x v="1"/>
    <x v="0"/>
    <x v="0"/>
    <x v="0"/>
    <x v="0"/>
    <x v="0"/>
  </r>
  <r>
    <x v="0"/>
    <x v="1"/>
    <x v="4"/>
    <x v="0"/>
    <x v="0"/>
    <x v="0"/>
    <x v="0"/>
    <x v="0"/>
    <x v="0"/>
    <x v="0"/>
    <x v="0"/>
    <x v="0"/>
    <x v="3"/>
    <x v="0"/>
    <x v="0"/>
    <x v="0"/>
    <x v="0"/>
    <x v="2"/>
    <x v="0"/>
    <x v="0"/>
    <x v="0"/>
    <x v="0"/>
    <x v="0"/>
    <x v="4"/>
    <x v="1"/>
    <x v="3"/>
    <x v="2"/>
    <x v="4"/>
    <x v="1"/>
    <x v="1"/>
    <x v="0"/>
    <x v="3"/>
    <x v="2"/>
    <x v="0"/>
    <x v="0"/>
    <x v="0"/>
    <x v="3"/>
    <x v="1"/>
    <x v="1"/>
    <x v="2"/>
    <x v="1"/>
    <x v="1"/>
    <x v="1"/>
    <x v="0"/>
    <x v="0"/>
    <x v="0"/>
    <x v="1"/>
    <x v="0"/>
    <x v="0"/>
    <x v="0"/>
  </r>
  <r>
    <x v="0"/>
    <x v="1"/>
    <x v="4"/>
    <x v="0"/>
    <x v="0"/>
    <x v="0"/>
    <x v="0"/>
    <x v="2"/>
    <x v="3"/>
    <x v="3"/>
    <x v="3"/>
    <x v="1"/>
    <x v="5"/>
    <x v="4"/>
    <x v="3"/>
    <x v="2"/>
    <x v="2"/>
    <x v="1"/>
    <x v="1"/>
    <x v="3"/>
    <x v="1"/>
    <x v="0"/>
    <x v="2"/>
    <x v="0"/>
    <x v="1"/>
    <x v="1"/>
    <x v="3"/>
    <x v="3"/>
    <x v="1"/>
    <x v="1"/>
    <x v="2"/>
    <x v="0"/>
    <x v="1"/>
    <x v="2"/>
    <x v="2"/>
    <x v="2"/>
    <x v="1"/>
    <x v="1"/>
    <x v="4"/>
    <x v="3"/>
    <x v="5"/>
    <x v="4"/>
    <x v="1"/>
    <x v="1"/>
    <x v="0"/>
    <x v="1"/>
    <x v="1"/>
    <x v="0"/>
    <x v="0"/>
    <x v="0"/>
  </r>
  <r>
    <x v="0"/>
    <x v="1"/>
    <x v="4"/>
    <x v="0"/>
    <x v="0"/>
    <x v="0"/>
    <x v="0"/>
    <x v="0"/>
    <x v="0"/>
    <x v="2"/>
    <x v="2"/>
    <x v="0"/>
    <x v="0"/>
    <x v="4"/>
    <x v="0"/>
    <x v="0"/>
    <x v="0"/>
    <x v="2"/>
    <x v="0"/>
    <x v="0"/>
    <x v="1"/>
    <x v="0"/>
    <x v="2"/>
    <x v="0"/>
    <x v="0"/>
    <x v="3"/>
    <x v="0"/>
    <x v="4"/>
    <x v="1"/>
    <x v="1"/>
    <x v="0"/>
    <x v="0"/>
    <x v="0"/>
    <x v="3"/>
    <x v="1"/>
    <x v="3"/>
    <x v="3"/>
    <x v="1"/>
    <x v="2"/>
    <x v="1"/>
    <x v="1"/>
    <x v="1"/>
    <x v="1"/>
    <x v="0"/>
    <x v="0"/>
    <x v="0"/>
    <x v="0"/>
    <x v="0"/>
    <x v="0"/>
    <x v="0"/>
  </r>
  <r>
    <x v="0"/>
    <x v="1"/>
    <x v="4"/>
    <x v="0"/>
    <x v="0"/>
    <x v="0"/>
    <x v="0"/>
    <x v="3"/>
    <x v="2"/>
    <x v="3"/>
    <x v="2"/>
    <x v="2"/>
    <x v="2"/>
    <x v="4"/>
    <x v="2"/>
    <x v="2"/>
    <x v="3"/>
    <x v="3"/>
    <x v="3"/>
    <x v="2"/>
    <x v="3"/>
    <x v="0"/>
    <x v="0"/>
    <x v="0"/>
    <x v="1"/>
    <x v="1"/>
    <x v="0"/>
    <x v="4"/>
    <x v="1"/>
    <x v="1"/>
    <x v="0"/>
    <x v="3"/>
    <x v="3"/>
    <x v="5"/>
    <x v="2"/>
    <x v="3"/>
    <x v="3"/>
    <x v="1"/>
    <x v="2"/>
    <x v="3"/>
    <x v="4"/>
    <x v="5"/>
    <x v="1"/>
    <x v="0"/>
    <x v="0"/>
    <x v="0"/>
    <x v="2"/>
    <x v="0"/>
    <x v="0"/>
    <x v="0"/>
  </r>
  <r>
    <x v="0"/>
    <x v="1"/>
    <x v="4"/>
    <x v="0"/>
    <x v="0"/>
    <x v="0"/>
    <x v="1"/>
    <x v="3"/>
    <x v="2"/>
    <x v="2"/>
    <x v="2"/>
    <x v="0"/>
    <x v="2"/>
    <x v="0"/>
    <x v="2"/>
    <x v="2"/>
    <x v="2"/>
    <x v="3"/>
    <x v="1"/>
    <x v="3"/>
    <x v="1"/>
    <x v="0"/>
    <x v="2"/>
    <x v="0"/>
    <x v="0"/>
    <x v="3"/>
    <x v="0"/>
    <x v="4"/>
    <x v="0"/>
    <x v="2"/>
    <x v="0"/>
    <x v="3"/>
    <x v="3"/>
    <x v="1"/>
    <x v="0"/>
    <x v="0"/>
    <x v="3"/>
    <x v="2"/>
    <x v="0"/>
    <x v="0"/>
    <x v="0"/>
    <x v="0"/>
    <x v="1"/>
    <x v="1"/>
    <x v="0"/>
    <x v="0"/>
    <x v="1"/>
    <x v="0"/>
    <x v="0"/>
    <x v="0"/>
  </r>
  <r>
    <x v="0"/>
    <x v="1"/>
    <x v="4"/>
    <x v="0"/>
    <x v="0"/>
    <x v="0"/>
    <x v="0"/>
    <x v="2"/>
    <x v="3"/>
    <x v="2"/>
    <x v="1"/>
    <x v="3"/>
    <x v="4"/>
    <x v="3"/>
    <x v="3"/>
    <x v="4"/>
    <x v="4"/>
    <x v="6"/>
    <x v="4"/>
    <x v="2"/>
    <x v="4"/>
    <x v="1"/>
    <x v="4"/>
    <x v="1"/>
    <x v="3"/>
    <x v="1"/>
    <x v="4"/>
    <x v="0"/>
    <x v="4"/>
    <x v="0"/>
    <x v="2"/>
    <x v="2"/>
    <x v="1"/>
    <x v="1"/>
    <x v="4"/>
    <x v="3"/>
    <x v="2"/>
    <x v="1"/>
    <x v="4"/>
    <x v="3"/>
    <x v="5"/>
    <x v="4"/>
    <x v="1"/>
    <x v="1"/>
    <x v="1"/>
    <x v="1"/>
    <x v="2"/>
    <x v="0"/>
    <x v="0"/>
    <x v="0"/>
  </r>
  <r>
    <x v="0"/>
    <x v="1"/>
    <x v="4"/>
    <x v="0"/>
    <x v="0"/>
    <x v="0"/>
    <x v="0"/>
    <x v="3"/>
    <x v="2"/>
    <x v="3"/>
    <x v="2"/>
    <x v="0"/>
    <x v="2"/>
    <x v="4"/>
    <x v="3"/>
    <x v="2"/>
    <x v="2"/>
    <x v="2"/>
    <x v="1"/>
    <x v="0"/>
    <x v="0"/>
    <x v="0"/>
    <x v="2"/>
    <x v="4"/>
    <x v="0"/>
    <x v="3"/>
    <x v="0"/>
    <x v="4"/>
    <x v="1"/>
    <x v="1"/>
    <x v="0"/>
    <x v="0"/>
    <x v="0"/>
    <x v="0"/>
    <x v="0"/>
    <x v="0"/>
    <x v="3"/>
    <x v="1"/>
    <x v="2"/>
    <x v="2"/>
    <x v="2"/>
    <x v="1"/>
    <x v="1"/>
    <x v="1"/>
    <x v="0"/>
    <x v="1"/>
    <x v="1"/>
    <x v="0"/>
    <x v="0"/>
    <x v="0"/>
  </r>
  <r>
    <x v="0"/>
    <x v="1"/>
    <x v="4"/>
    <x v="0"/>
    <x v="0"/>
    <x v="0"/>
    <x v="1"/>
    <x v="3"/>
    <x v="2"/>
    <x v="3"/>
    <x v="3"/>
    <x v="1"/>
    <x v="2"/>
    <x v="4"/>
    <x v="2"/>
    <x v="3"/>
    <x v="3"/>
    <x v="3"/>
    <x v="3"/>
    <x v="2"/>
    <x v="3"/>
    <x v="1"/>
    <x v="1"/>
    <x v="0"/>
    <x v="1"/>
    <x v="3"/>
    <x v="1"/>
    <x v="4"/>
    <x v="1"/>
    <x v="1"/>
    <x v="1"/>
    <x v="3"/>
    <x v="3"/>
    <x v="4"/>
    <x v="3"/>
    <x v="3"/>
    <x v="0"/>
    <x v="1"/>
    <x v="2"/>
    <x v="1"/>
    <x v="2"/>
    <x v="5"/>
    <x v="1"/>
    <x v="1"/>
    <x v="1"/>
    <x v="1"/>
    <x v="1"/>
    <x v="0"/>
    <x v="0"/>
    <x v="0"/>
  </r>
  <r>
    <x v="0"/>
    <x v="1"/>
    <x v="4"/>
    <x v="0"/>
    <x v="0"/>
    <x v="0"/>
    <x v="0"/>
    <x v="3"/>
    <x v="2"/>
    <x v="3"/>
    <x v="3"/>
    <x v="2"/>
    <x v="4"/>
    <x v="0"/>
    <x v="2"/>
    <x v="3"/>
    <x v="2"/>
    <x v="3"/>
    <x v="1"/>
    <x v="3"/>
    <x v="0"/>
    <x v="0"/>
    <x v="0"/>
    <x v="0"/>
    <x v="1"/>
    <x v="4"/>
    <x v="0"/>
    <x v="4"/>
    <x v="1"/>
    <x v="1"/>
    <x v="0"/>
    <x v="3"/>
    <x v="3"/>
    <x v="3"/>
    <x v="1"/>
    <x v="3"/>
    <x v="3"/>
    <x v="1"/>
    <x v="4"/>
    <x v="2"/>
    <x v="2"/>
    <x v="5"/>
    <x v="1"/>
    <x v="0"/>
    <x v="0"/>
    <x v="0"/>
    <x v="1"/>
    <x v="0"/>
    <x v="0"/>
    <x v="0"/>
  </r>
  <r>
    <x v="0"/>
    <x v="1"/>
    <x v="4"/>
    <x v="0"/>
    <x v="0"/>
    <x v="0"/>
    <x v="0"/>
    <x v="2"/>
    <x v="3"/>
    <x v="3"/>
    <x v="3"/>
    <x v="2"/>
    <x v="4"/>
    <x v="4"/>
    <x v="2"/>
    <x v="2"/>
    <x v="2"/>
    <x v="2"/>
    <x v="1"/>
    <x v="3"/>
    <x v="0"/>
    <x v="0"/>
    <x v="2"/>
    <x v="0"/>
    <x v="1"/>
    <x v="3"/>
    <x v="0"/>
    <x v="4"/>
    <x v="1"/>
    <x v="1"/>
    <x v="2"/>
    <x v="3"/>
    <x v="3"/>
    <x v="5"/>
    <x v="3"/>
    <x v="3"/>
    <x v="0"/>
    <x v="1"/>
    <x v="2"/>
    <x v="1"/>
    <x v="2"/>
    <x v="2"/>
    <x v="1"/>
    <x v="0"/>
    <x v="0"/>
    <x v="1"/>
    <x v="0"/>
    <x v="0"/>
    <x v="0"/>
    <x v="0"/>
  </r>
  <r>
    <x v="0"/>
    <x v="1"/>
    <x v="4"/>
    <x v="0"/>
    <x v="0"/>
    <x v="0"/>
    <x v="1"/>
    <x v="2"/>
    <x v="3"/>
    <x v="3"/>
    <x v="3"/>
    <x v="1"/>
    <x v="2"/>
    <x v="4"/>
    <x v="3"/>
    <x v="3"/>
    <x v="3"/>
    <x v="3"/>
    <x v="3"/>
    <x v="2"/>
    <x v="3"/>
    <x v="1"/>
    <x v="1"/>
    <x v="1"/>
    <x v="1"/>
    <x v="1"/>
    <x v="1"/>
    <x v="0"/>
    <x v="1"/>
    <x v="1"/>
    <x v="2"/>
    <x v="2"/>
    <x v="1"/>
    <x v="5"/>
    <x v="3"/>
    <x v="3"/>
    <x v="1"/>
    <x v="1"/>
    <x v="1"/>
    <x v="1"/>
    <x v="2"/>
    <x v="2"/>
    <x v="1"/>
    <x v="0"/>
    <x v="1"/>
    <x v="1"/>
    <x v="0"/>
    <x v="0"/>
    <x v="0"/>
    <x v="0"/>
  </r>
  <r>
    <x v="0"/>
    <x v="1"/>
    <x v="4"/>
    <x v="0"/>
    <x v="0"/>
    <x v="0"/>
    <x v="0"/>
    <x v="0"/>
    <x v="0"/>
    <x v="0"/>
    <x v="2"/>
    <x v="2"/>
    <x v="3"/>
    <x v="0"/>
    <x v="2"/>
    <x v="0"/>
    <x v="0"/>
    <x v="3"/>
    <x v="1"/>
    <x v="2"/>
    <x v="1"/>
    <x v="0"/>
    <x v="0"/>
    <x v="4"/>
    <x v="0"/>
    <x v="3"/>
    <x v="0"/>
    <x v="4"/>
    <x v="1"/>
    <x v="1"/>
    <x v="0"/>
    <x v="0"/>
    <x v="0"/>
    <x v="0"/>
    <x v="1"/>
    <x v="3"/>
    <x v="1"/>
    <x v="1"/>
    <x v="2"/>
    <x v="2"/>
    <x v="2"/>
    <x v="2"/>
    <x v="1"/>
    <x v="0"/>
    <x v="0"/>
    <x v="0"/>
    <x v="2"/>
    <x v="0"/>
    <x v="0"/>
    <x v="0"/>
  </r>
  <r>
    <x v="0"/>
    <x v="1"/>
    <x v="4"/>
    <x v="0"/>
    <x v="0"/>
    <x v="0"/>
    <x v="0"/>
    <x v="3"/>
    <x v="2"/>
    <x v="0"/>
    <x v="3"/>
    <x v="1"/>
    <x v="4"/>
    <x v="2"/>
    <x v="3"/>
    <x v="3"/>
    <x v="3"/>
    <x v="1"/>
    <x v="2"/>
    <x v="4"/>
    <x v="4"/>
    <x v="0"/>
    <x v="2"/>
    <x v="0"/>
    <x v="2"/>
    <x v="2"/>
    <x v="4"/>
    <x v="0"/>
    <x v="0"/>
    <x v="1"/>
    <x v="2"/>
    <x v="3"/>
    <x v="3"/>
    <x v="3"/>
    <x v="2"/>
    <x v="3"/>
    <x v="0"/>
    <x v="1"/>
    <x v="4"/>
    <x v="3"/>
    <x v="5"/>
    <x v="4"/>
    <x v="1"/>
    <x v="1"/>
    <x v="0"/>
    <x v="1"/>
    <x v="1"/>
    <x v="0"/>
    <x v="0"/>
    <x v="0"/>
  </r>
  <r>
    <x v="0"/>
    <x v="1"/>
    <x v="4"/>
    <x v="0"/>
    <x v="0"/>
    <x v="0"/>
    <x v="1"/>
    <x v="2"/>
    <x v="3"/>
    <x v="3"/>
    <x v="1"/>
    <x v="1"/>
    <x v="4"/>
    <x v="4"/>
    <x v="2"/>
    <x v="4"/>
    <x v="3"/>
    <x v="2"/>
    <x v="3"/>
    <x v="3"/>
    <x v="4"/>
    <x v="4"/>
    <x v="2"/>
    <x v="0"/>
    <x v="3"/>
    <x v="1"/>
    <x v="0"/>
    <x v="0"/>
    <x v="1"/>
    <x v="1"/>
    <x v="0"/>
    <x v="0"/>
    <x v="3"/>
    <x v="1"/>
    <x v="3"/>
    <x v="1"/>
    <x v="0"/>
    <x v="1"/>
    <x v="2"/>
    <x v="2"/>
    <x v="2"/>
    <x v="2"/>
    <x v="1"/>
    <x v="0"/>
    <x v="1"/>
    <x v="1"/>
    <x v="1"/>
    <x v="0"/>
    <x v="0"/>
    <x v="0"/>
  </r>
  <r>
    <x v="0"/>
    <x v="1"/>
    <x v="4"/>
    <x v="0"/>
    <x v="0"/>
    <x v="0"/>
    <x v="0"/>
    <x v="2"/>
    <x v="3"/>
    <x v="3"/>
    <x v="2"/>
    <x v="1"/>
    <x v="4"/>
    <x v="4"/>
    <x v="2"/>
    <x v="2"/>
    <x v="2"/>
    <x v="3"/>
    <x v="1"/>
    <x v="2"/>
    <x v="3"/>
    <x v="1"/>
    <x v="2"/>
    <x v="0"/>
    <x v="1"/>
    <x v="1"/>
    <x v="0"/>
    <x v="4"/>
    <x v="1"/>
    <x v="1"/>
    <x v="0"/>
    <x v="0"/>
    <x v="1"/>
    <x v="1"/>
    <x v="3"/>
    <x v="1"/>
    <x v="0"/>
    <x v="1"/>
    <x v="4"/>
    <x v="3"/>
    <x v="2"/>
    <x v="2"/>
    <x v="1"/>
    <x v="1"/>
    <x v="0"/>
    <x v="1"/>
    <x v="1"/>
    <x v="0"/>
    <x v="0"/>
    <x v="0"/>
  </r>
  <r>
    <x v="0"/>
    <x v="1"/>
    <x v="4"/>
    <x v="0"/>
    <x v="0"/>
    <x v="0"/>
    <x v="0"/>
    <x v="3"/>
    <x v="2"/>
    <x v="3"/>
    <x v="3"/>
    <x v="2"/>
    <x v="2"/>
    <x v="4"/>
    <x v="2"/>
    <x v="2"/>
    <x v="2"/>
    <x v="3"/>
    <x v="1"/>
    <x v="3"/>
    <x v="1"/>
    <x v="0"/>
    <x v="2"/>
    <x v="0"/>
    <x v="1"/>
    <x v="1"/>
    <x v="1"/>
    <x v="0"/>
    <x v="1"/>
    <x v="1"/>
    <x v="2"/>
    <x v="3"/>
    <x v="0"/>
    <x v="3"/>
    <x v="0"/>
    <x v="3"/>
    <x v="0"/>
    <x v="1"/>
    <x v="4"/>
    <x v="2"/>
    <x v="2"/>
    <x v="2"/>
    <x v="1"/>
    <x v="0"/>
    <x v="0"/>
    <x v="0"/>
    <x v="1"/>
    <x v="0"/>
    <x v="0"/>
    <x v="0"/>
  </r>
  <r>
    <x v="0"/>
    <x v="1"/>
    <x v="4"/>
    <x v="0"/>
    <x v="0"/>
    <x v="0"/>
    <x v="1"/>
    <x v="3"/>
    <x v="2"/>
    <x v="3"/>
    <x v="2"/>
    <x v="2"/>
    <x v="4"/>
    <x v="4"/>
    <x v="2"/>
    <x v="2"/>
    <x v="2"/>
    <x v="4"/>
    <x v="1"/>
    <x v="2"/>
    <x v="4"/>
    <x v="2"/>
    <x v="2"/>
    <x v="0"/>
    <x v="1"/>
    <x v="1"/>
    <x v="0"/>
    <x v="4"/>
    <x v="1"/>
    <x v="1"/>
    <x v="2"/>
    <x v="0"/>
    <x v="1"/>
    <x v="3"/>
    <x v="1"/>
    <x v="1"/>
    <x v="0"/>
    <x v="1"/>
    <x v="4"/>
    <x v="3"/>
    <x v="2"/>
    <x v="2"/>
    <x v="1"/>
    <x v="0"/>
    <x v="1"/>
    <x v="0"/>
    <x v="0"/>
    <x v="0"/>
    <x v="0"/>
    <x v="0"/>
  </r>
  <r>
    <x v="0"/>
    <x v="1"/>
    <x v="4"/>
    <x v="0"/>
    <x v="0"/>
    <x v="0"/>
    <x v="0"/>
    <x v="3"/>
    <x v="2"/>
    <x v="3"/>
    <x v="3"/>
    <x v="2"/>
    <x v="2"/>
    <x v="4"/>
    <x v="2"/>
    <x v="2"/>
    <x v="2"/>
    <x v="2"/>
    <x v="1"/>
    <x v="2"/>
    <x v="1"/>
    <x v="0"/>
    <x v="2"/>
    <x v="0"/>
    <x v="0"/>
    <x v="3"/>
    <x v="0"/>
    <x v="4"/>
    <x v="1"/>
    <x v="1"/>
    <x v="0"/>
    <x v="0"/>
    <x v="0"/>
    <x v="1"/>
    <x v="0"/>
    <x v="0"/>
    <x v="3"/>
    <x v="1"/>
    <x v="2"/>
    <x v="1"/>
    <x v="1"/>
    <x v="1"/>
    <x v="1"/>
    <x v="4"/>
    <x v="0"/>
    <x v="0"/>
    <x v="0"/>
    <x v="0"/>
    <x v="0"/>
    <x v="0"/>
  </r>
  <r>
    <x v="0"/>
    <x v="1"/>
    <x v="4"/>
    <x v="0"/>
    <x v="0"/>
    <x v="0"/>
    <x v="2"/>
    <x v="3"/>
    <x v="2"/>
    <x v="3"/>
    <x v="3"/>
    <x v="0"/>
    <x v="3"/>
    <x v="0"/>
    <x v="2"/>
    <x v="2"/>
    <x v="0"/>
    <x v="3"/>
    <x v="2"/>
    <x v="3"/>
    <x v="0"/>
    <x v="0"/>
    <x v="2"/>
    <x v="0"/>
    <x v="1"/>
    <x v="1"/>
    <x v="2"/>
    <x v="1"/>
    <x v="1"/>
    <x v="1"/>
    <x v="0"/>
    <x v="2"/>
    <x v="0"/>
    <x v="3"/>
    <x v="0"/>
    <x v="0"/>
    <x v="3"/>
    <x v="1"/>
    <x v="3"/>
    <x v="4"/>
    <x v="1"/>
    <x v="1"/>
    <x v="1"/>
    <x v="0"/>
    <x v="1"/>
    <x v="2"/>
    <x v="1"/>
    <x v="0"/>
    <x v="0"/>
    <x v="0"/>
  </r>
  <r>
    <x v="0"/>
    <x v="1"/>
    <x v="4"/>
    <x v="0"/>
    <x v="2"/>
    <x v="28"/>
    <x v="1"/>
    <x v="0"/>
    <x v="2"/>
    <x v="1"/>
    <x v="3"/>
    <x v="1"/>
    <x v="3"/>
    <x v="2"/>
    <x v="2"/>
    <x v="3"/>
    <x v="3"/>
    <x v="2"/>
    <x v="1"/>
    <x v="0"/>
    <x v="0"/>
    <x v="0"/>
    <x v="2"/>
    <x v="2"/>
    <x v="0"/>
    <x v="2"/>
    <x v="0"/>
    <x v="2"/>
    <x v="4"/>
    <x v="1"/>
    <x v="4"/>
    <x v="1"/>
    <x v="4"/>
    <x v="4"/>
    <x v="0"/>
    <x v="0"/>
    <x v="0"/>
    <x v="1"/>
    <x v="3"/>
    <x v="4"/>
    <x v="1"/>
    <x v="1"/>
    <x v="1"/>
    <x v="0"/>
    <x v="1"/>
    <x v="1"/>
    <x v="1"/>
    <x v="0"/>
    <x v="0"/>
    <x v="0"/>
  </r>
  <r>
    <x v="0"/>
    <x v="1"/>
    <x v="4"/>
    <x v="0"/>
    <x v="2"/>
    <x v="28"/>
    <x v="0"/>
    <x v="3"/>
    <x v="3"/>
    <x v="3"/>
    <x v="2"/>
    <x v="2"/>
    <x v="4"/>
    <x v="0"/>
    <x v="2"/>
    <x v="2"/>
    <x v="2"/>
    <x v="1"/>
    <x v="1"/>
    <x v="3"/>
    <x v="1"/>
    <x v="2"/>
    <x v="2"/>
    <x v="0"/>
    <x v="0"/>
    <x v="3"/>
    <x v="0"/>
    <x v="1"/>
    <x v="1"/>
    <x v="1"/>
    <x v="0"/>
    <x v="0"/>
    <x v="0"/>
    <x v="0"/>
    <x v="0"/>
    <x v="0"/>
    <x v="0"/>
    <x v="1"/>
    <x v="2"/>
    <x v="1"/>
    <x v="1"/>
    <x v="1"/>
    <x v="1"/>
    <x v="0"/>
    <x v="0"/>
    <x v="1"/>
    <x v="0"/>
    <x v="0"/>
    <x v="0"/>
    <x v="0"/>
  </r>
  <r>
    <x v="0"/>
    <x v="1"/>
    <x v="4"/>
    <x v="0"/>
    <x v="2"/>
    <x v="28"/>
    <x v="1"/>
    <x v="2"/>
    <x v="3"/>
    <x v="3"/>
    <x v="2"/>
    <x v="2"/>
    <x v="2"/>
    <x v="2"/>
    <x v="0"/>
    <x v="2"/>
    <x v="2"/>
    <x v="2"/>
    <x v="1"/>
    <x v="3"/>
    <x v="0"/>
    <x v="0"/>
    <x v="0"/>
    <x v="0"/>
    <x v="1"/>
    <x v="3"/>
    <x v="1"/>
    <x v="0"/>
    <x v="1"/>
    <x v="4"/>
    <x v="0"/>
    <x v="3"/>
    <x v="3"/>
    <x v="3"/>
    <x v="3"/>
    <x v="0"/>
    <x v="1"/>
    <x v="1"/>
    <x v="4"/>
    <x v="3"/>
    <x v="2"/>
    <x v="2"/>
    <x v="1"/>
    <x v="1"/>
    <x v="0"/>
    <x v="0"/>
    <x v="1"/>
    <x v="0"/>
    <x v="0"/>
    <x v="0"/>
  </r>
  <r>
    <x v="0"/>
    <x v="1"/>
    <x v="4"/>
    <x v="0"/>
    <x v="2"/>
    <x v="28"/>
    <x v="1"/>
    <x v="2"/>
    <x v="3"/>
    <x v="1"/>
    <x v="3"/>
    <x v="2"/>
    <x v="2"/>
    <x v="4"/>
    <x v="2"/>
    <x v="2"/>
    <x v="3"/>
    <x v="3"/>
    <x v="1"/>
    <x v="3"/>
    <x v="0"/>
    <x v="0"/>
    <x v="2"/>
    <x v="0"/>
    <x v="0"/>
    <x v="3"/>
    <x v="0"/>
    <x v="0"/>
    <x v="1"/>
    <x v="1"/>
    <x v="4"/>
    <x v="3"/>
    <x v="3"/>
    <x v="1"/>
    <x v="1"/>
    <x v="3"/>
    <x v="3"/>
    <x v="1"/>
    <x v="3"/>
    <x v="1"/>
    <x v="1"/>
    <x v="2"/>
    <x v="1"/>
    <x v="0"/>
    <x v="0"/>
    <x v="2"/>
    <x v="0"/>
    <x v="0"/>
    <x v="0"/>
    <x v="0"/>
  </r>
  <r>
    <x v="0"/>
    <x v="1"/>
    <x v="4"/>
    <x v="0"/>
    <x v="2"/>
    <x v="28"/>
    <x v="0"/>
    <x v="3"/>
    <x v="2"/>
    <x v="2"/>
    <x v="2"/>
    <x v="1"/>
    <x v="2"/>
    <x v="4"/>
    <x v="2"/>
    <x v="2"/>
    <x v="2"/>
    <x v="2"/>
    <x v="1"/>
    <x v="2"/>
    <x v="1"/>
    <x v="1"/>
    <x v="2"/>
    <x v="4"/>
    <x v="0"/>
    <x v="1"/>
    <x v="0"/>
    <x v="0"/>
    <x v="0"/>
    <x v="1"/>
    <x v="0"/>
    <x v="3"/>
    <x v="1"/>
    <x v="5"/>
    <x v="3"/>
    <x v="0"/>
    <x v="3"/>
    <x v="1"/>
    <x v="1"/>
    <x v="2"/>
    <x v="2"/>
    <x v="2"/>
    <x v="1"/>
    <x v="0"/>
    <x v="1"/>
    <x v="1"/>
    <x v="1"/>
    <x v="0"/>
    <x v="0"/>
    <x v="0"/>
  </r>
  <r>
    <x v="0"/>
    <x v="1"/>
    <x v="4"/>
    <x v="0"/>
    <x v="2"/>
    <x v="28"/>
    <x v="0"/>
    <x v="3"/>
    <x v="2"/>
    <x v="3"/>
    <x v="3"/>
    <x v="5"/>
    <x v="2"/>
    <x v="4"/>
    <x v="0"/>
    <x v="2"/>
    <x v="2"/>
    <x v="3"/>
    <x v="2"/>
    <x v="4"/>
    <x v="3"/>
    <x v="2"/>
    <x v="2"/>
    <x v="4"/>
    <x v="2"/>
    <x v="2"/>
    <x v="0"/>
    <x v="1"/>
    <x v="1"/>
    <x v="1"/>
    <x v="0"/>
    <x v="0"/>
    <x v="3"/>
    <x v="2"/>
    <x v="1"/>
    <x v="0"/>
    <x v="3"/>
    <x v="1"/>
    <x v="2"/>
    <x v="2"/>
    <x v="2"/>
    <x v="2"/>
    <x v="1"/>
    <x v="0"/>
    <x v="0"/>
    <x v="0"/>
    <x v="1"/>
    <x v="0"/>
    <x v="0"/>
    <x v="0"/>
  </r>
  <r>
    <x v="0"/>
    <x v="1"/>
    <x v="4"/>
    <x v="0"/>
    <x v="2"/>
    <x v="28"/>
    <x v="0"/>
    <x v="3"/>
    <x v="2"/>
    <x v="3"/>
    <x v="3"/>
    <x v="1"/>
    <x v="2"/>
    <x v="0"/>
    <x v="2"/>
    <x v="2"/>
    <x v="0"/>
    <x v="2"/>
    <x v="1"/>
    <x v="0"/>
    <x v="0"/>
    <x v="2"/>
    <x v="1"/>
    <x v="0"/>
    <x v="1"/>
    <x v="1"/>
    <x v="0"/>
    <x v="4"/>
    <x v="1"/>
    <x v="1"/>
    <x v="0"/>
    <x v="0"/>
    <x v="0"/>
    <x v="3"/>
    <x v="0"/>
    <x v="0"/>
    <x v="0"/>
    <x v="1"/>
    <x v="1"/>
    <x v="1"/>
    <x v="2"/>
    <x v="1"/>
    <x v="1"/>
    <x v="1"/>
    <x v="1"/>
    <x v="0"/>
    <x v="1"/>
    <x v="0"/>
    <x v="0"/>
    <x v="0"/>
  </r>
  <r>
    <x v="0"/>
    <x v="1"/>
    <x v="4"/>
    <x v="0"/>
    <x v="2"/>
    <x v="28"/>
    <x v="0"/>
    <x v="3"/>
    <x v="0"/>
    <x v="2"/>
    <x v="2"/>
    <x v="0"/>
    <x v="3"/>
    <x v="0"/>
    <x v="2"/>
    <x v="0"/>
    <x v="0"/>
    <x v="3"/>
    <x v="3"/>
    <x v="3"/>
    <x v="0"/>
    <x v="0"/>
    <x v="0"/>
    <x v="4"/>
    <x v="0"/>
    <x v="3"/>
    <x v="0"/>
    <x v="0"/>
    <x v="1"/>
    <x v="1"/>
    <x v="0"/>
    <x v="0"/>
    <x v="0"/>
    <x v="0"/>
    <x v="0"/>
    <x v="0"/>
    <x v="3"/>
    <x v="1"/>
    <x v="2"/>
    <x v="1"/>
    <x v="1"/>
    <x v="2"/>
    <x v="1"/>
    <x v="0"/>
    <x v="0"/>
    <x v="0"/>
    <x v="0"/>
    <x v="0"/>
    <x v="0"/>
    <x v="0"/>
  </r>
  <r>
    <x v="0"/>
    <x v="1"/>
    <x v="4"/>
    <x v="0"/>
    <x v="2"/>
    <x v="28"/>
    <x v="0"/>
    <x v="2"/>
    <x v="3"/>
    <x v="3"/>
    <x v="3"/>
    <x v="2"/>
    <x v="4"/>
    <x v="4"/>
    <x v="2"/>
    <x v="2"/>
    <x v="0"/>
    <x v="2"/>
    <x v="1"/>
    <x v="3"/>
    <x v="1"/>
    <x v="0"/>
    <x v="2"/>
    <x v="0"/>
    <x v="0"/>
    <x v="3"/>
    <x v="1"/>
    <x v="2"/>
    <x v="1"/>
    <x v="1"/>
    <x v="0"/>
    <x v="3"/>
    <x v="3"/>
    <x v="3"/>
    <x v="3"/>
    <x v="0"/>
    <x v="0"/>
    <x v="1"/>
    <x v="1"/>
    <x v="4"/>
    <x v="1"/>
    <x v="1"/>
    <x v="1"/>
    <x v="0"/>
    <x v="1"/>
    <x v="0"/>
    <x v="0"/>
    <x v="0"/>
    <x v="0"/>
    <x v="0"/>
  </r>
  <r>
    <x v="0"/>
    <x v="1"/>
    <x v="4"/>
    <x v="0"/>
    <x v="2"/>
    <x v="28"/>
    <x v="1"/>
    <x v="3"/>
    <x v="3"/>
    <x v="1"/>
    <x v="3"/>
    <x v="2"/>
    <x v="2"/>
    <x v="4"/>
    <x v="2"/>
    <x v="2"/>
    <x v="0"/>
    <x v="2"/>
    <x v="3"/>
    <x v="3"/>
    <x v="3"/>
    <x v="0"/>
    <x v="2"/>
    <x v="3"/>
    <x v="3"/>
    <x v="4"/>
    <x v="0"/>
    <x v="0"/>
    <x v="4"/>
    <x v="2"/>
    <x v="2"/>
    <x v="2"/>
    <x v="1"/>
    <x v="5"/>
    <x v="0"/>
    <x v="0"/>
    <x v="1"/>
    <x v="1"/>
    <x v="2"/>
    <x v="3"/>
    <x v="2"/>
    <x v="3"/>
    <x v="1"/>
    <x v="0"/>
    <x v="0"/>
    <x v="1"/>
    <x v="0"/>
    <x v="0"/>
    <x v="0"/>
    <x v="0"/>
  </r>
  <r>
    <x v="0"/>
    <x v="1"/>
    <x v="4"/>
    <x v="0"/>
    <x v="2"/>
    <x v="28"/>
    <x v="1"/>
    <x v="3"/>
    <x v="3"/>
    <x v="1"/>
    <x v="3"/>
    <x v="2"/>
    <x v="2"/>
    <x v="0"/>
    <x v="3"/>
    <x v="3"/>
    <x v="2"/>
    <x v="1"/>
    <x v="3"/>
    <x v="0"/>
    <x v="0"/>
    <x v="0"/>
    <x v="0"/>
    <x v="0"/>
    <x v="1"/>
    <x v="3"/>
    <x v="0"/>
    <x v="1"/>
    <x v="1"/>
    <x v="1"/>
    <x v="0"/>
    <x v="0"/>
    <x v="3"/>
    <x v="5"/>
    <x v="1"/>
    <x v="0"/>
    <x v="3"/>
    <x v="1"/>
    <x v="1"/>
    <x v="4"/>
    <x v="2"/>
    <x v="2"/>
    <x v="1"/>
    <x v="0"/>
    <x v="0"/>
    <x v="1"/>
    <x v="1"/>
    <x v="0"/>
    <x v="0"/>
    <x v="0"/>
  </r>
  <r>
    <x v="0"/>
    <x v="1"/>
    <x v="4"/>
    <x v="0"/>
    <x v="2"/>
    <x v="28"/>
    <x v="1"/>
    <x v="0"/>
    <x v="2"/>
    <x v="1"/>
    <x v="3"/>
    <x v="5"/>
    <x v="2"/>
    <x v="0"/>
    <x v="2"/>
    <x v="2"/>
    <x v="2"/>
    <x v="3"/>
    <x v="1"/>
    <x v="3"/>
    <x v="0"/>
    <x v="2"/>
    <x v="2"/>
    <x v="0"/>
    <x v="0"/>
    <x v="0"/>
    <x v="0"/>
    <x v="4"/>
    <x v="1"/>
    <x v="1"/>
    <x v="2"/>
    <x v="3"/>
    <x v="0"/>
    <x v="1"/>
    <x v="0"/>
    <x v="0"/>
    <x v="0"/>
    <x v="1"/>
    <x v="1"/>
    <x v="2"/>
    <x v="2"/>
    <x v="1"/>
    <x v="1"/>
    <x v="3"/>
    <x v="1"/>
    <x v="1"/>
    <x v="2"/>
    <x v="0"/>
    <x v="0"/>
    <x v="0"/>
  </r>
  <r>
    <x v="0"/>
    <x v="1"/>
    <x v="4"/>
    <x v="0"/>
    <x v="2"/>
    <x v="28"/>
    <x v="0"/>
    <x v="3"/>
    <x v="3"/>
    <x v="2"/>
    <x v="1"/>
    <x v="2"/>
    <x v="4"/>
    <x v="0"/>
    <x v="3"/>
    <x v="2"/>
    <x v="2"/>
    <x v="1"/>
    <x v="2"/>
    <x v="3"/>
    <x v="2"/>
    <x v="3"/>
    <x v="2"/>
    <x v="0"/>
    <x v="3"/>
    <x v="2"/>
    <x v="2"/>
    <x v="1"/>
    <x v="1"/>
    <x v="1"/>
    <x v="0"/>
    <x v="0"/>
    <x v="0"/>
    <x v="1"/>
    <x v="2"/>
    <x v="0"/>
    <x v="3"/>
    <x v="1"/>
    <x v="2"/>
    <x v="2"/>
    <x v="2"/>
    <x v="2"/>
    <x v="1"/>
    <x v="0"/>
    <x v="0"/>
    <x v="0"/>
    <x v="0"/>
    <x v="0"/>
    <x v="0"/>
    <x v="0"/>
  </r>
  <r>
    <x v="0"/>
    <x v="1"/>
    <x v="4"/>
    <x v="0"/>
    <x v="2"/>
    <x v="28"/>
    <x v="0"/>
    <x v="3"/>
    <x v="2"/>
    <x v="3"/>
    <x v="3"/>
    <x v="1"/>
    <x v="4"/>
    <x v="4"/>
    <x v="0"/>
    <x v="2"/>
    <x v="2"/>
    <x v="0"/>
    <x v="3"/>
    <x v="0"/>
    <x v="3"/>
    <x v="2"/>
    <x v="0"/>
    <x v="0"/>
    <x v="1"/>
    <x v="4"/>
    <x v="2"/>
    <x v="1"/>
    <x v="1"/>
    <x v="1"/>
    <x v="0"/>
    <x v="0"/>
    <x v="3"/>
    <x v="3"/>
    <x v="0"/>
    <x v="0"/>
    <x v="0"/>
    <x v="1"/>
    <x v="4"/>
    <x v="2"/>
    <x v="1"/>
    <x v="5"/>
    <x v="1"/>
    <x v="0"/>
    <x v="1"/>
    <x v="0"/>
    <x v="0"/>
    <x v="0"/>
    <x v="0"/>
    <x v="0"/>
  </r>
  <r>
    <x v="0"/>
    <x v="1"/>
    <x v="4"/>
    <x v="0"/>
    <x v="2"/>
    <x v="28"/>
    <x v="0"/>
    <x v="3"/>
    <x v="0"/>
    <x v="2"/>
    <x v="2"/>
    <x v="0"/>
    <x v="2"/>
    <x v="4"/>
    <x v="2"/>
    <x v="2"/>
    <x v="0"/>
    <x v="2"/>
    <x v="1"/>
    <x v="3"/>
    <x v="1"/>
    <x v="0"/>
    <x v="0"/>
    <x v="4"/>
    <x v="0"/>
    <x v="2"/>
    <x v="0"/>
    <x v="4"/>
    <x v="1"/>
    <x v="1"/>
    <x v="0"/>
    <x v="0"/>
    <x v="0"/>
    <x v="2"/>
    <x v="0"/>
    <x v="0"/>
    <x v="3"/>
    <x v="1"/>
    <x v="1"/>
    <x v="4"/>
    <x v="1"/>
    <x v="1"/>
    <x v="1"/>
    <x v="0"/>
    <x v="0"/>
    <x v="0"/>
    <x v="0"/>
    <x v="0"/>
    <x v="0"/>
    <x v="0"/>
  </r>
  <r>
    <x v="0"/>
    <x v="1"/>
    <x v="4"/>
    <x v="0"/>
    <x v="2"/>
    <x v="28"/>
    <x v="1"/>
    <x v="3"/>
    <x v="3"/>
    <x v="1"/>
    <x v="3"/>
    <x v="2"/>
    <x v="2"/>
    <x v="0"/>
    <x v="2"/>
    <x v="2"/>
    <x v="3"/>
    <x v="3"/>
    <x v="3"/>
    <x v="0"/>
    <x v="0"/>
    <x v="2"/>
    <x v="2"/>
    <x v="4"/>
    <x v="3"/>
    <x v="1"/>
    <x v="0"/>
    <x v="0"/>
    <x v="1"/>
    <x v="2"/>
    <x v="0"/>
    <x v="2"/>
    <x v="1"/>
    <x v="5"/>
    <x v="0"/>
    <x v="0"/>
    <x v="0"/>
    <x v="1"/>
    <x v="1"/>
    <x v="4"/>
    <x v="4"/>
    <x v="1"/>
    <x v="1"/>
    <x v="0"/>
    <x v="0"/>
    <x v="1"/>
    <x v="1"/>
    <x v="0"/>
    <x v="0"/>
    <x v="0"/>
  </r>
  <r>
    <x v="0"/>
    <x v="1"/>
    <x v="4"/>
    <x v="0"/>
    <x v="2"/>
    <x v="42"/>
    <x v="1"/>
    <x v="3"/>
    <x v="3"/>
    <x v="1"/>
    <x v="3"/>
    <x v="2"/>
    <x v="4"/>
    <x v="4"/>
    <x v="3"/>
    <x v="3"/>
    <x v="2"/>
    <x v="2"/>
    <x v="1"/>
    <x v="0"/>
    <x v="0"/>
    <x v="0"/>
    <x v="2"/>
    <x v="0"/>
    <x v="0"/>
    <x v="1"/>
    <x v="0"/>
    <x v="0"/>
    <x v="1"/>
    <x v="1"/>
    <x v="2"/>
    <x v="3"/>
    <x v="1"/>
    <x v="3"/>
    <x v="3"/>
    <x v="3"/>
    <x v="0"/>
    <x v="1"/>
    <x v="1"/>
    <x v="2"/>
    <x v="1"/>
    <x v="1"/>
    <x v="1"/>
    <x v="1"/>
    <x v="1"/>
    <x v="1"/>
    <x v="2"/>
    <x v="0"/>
    <x v="0"/>
    <x v="0"/>
  </r>
  <r>
    <x v="0"/>
    <x v="1"/>
    <x v="4"/>
    <x v="0"/>
    <x v="2"/>
    <x v="28"/>
    <x v="0"/>
    <x v="2"/>
    <x v="2"/>
    <x v="3"/>
    <x v="2"/>
    <x v="1"/>
    <x v="2"/>
    <x v="2"/>
    <x v="0"/>
    <x v="3"/>
    <x v="3"/>
    <x v="3"/>
    <x v="1"/>
    <x v="3"/>
    <x v="1"/>
    <x v="0"/>
    <x v="0"/>
    <x v="4"/>
    <x v="1"/>
    <x v="0"/>
    <x v="1"/>
    <x v="1"/>
    <x v="1"/>
    <x v="1"/>
    <x v="0"/>
    <x v="0"/>
    <x v="0"/>
    <x v="3"/>
    <x v="1"/>
    <x v="3"/>
    <x v="3"/>
    <x v="1"/>
    <x v="4"/>
    <x v="2"/>
    <x v="1"/>
    <x v="1"/>
    <x v="1"/>
    <x v="0"/>
    <x v="1"/>
    <x v="0"/>
    <x v="0"/>
    <x v="0"/>
    <x v="0"/>
    <x v="0"/>
  </r>
  <r>
    <x v="0"/>
    <x v="1"/>
    <x v="4"/>
    <x v="0"/>
    <x v="2"/>
    <x v="28"/>
    <x v="1"/>
    <x v="2"/>
    <x v="2"/>
    <x v="3"/>
    <x v="3"/>
    <x v="0"/>
    <x v="2"/>
    <x v="2"/>
    <x v="2"/>
    <x v="2"/>
    <x v="2"/>
    <x v="2"/>
    <x v="1"/>
    <x v="2"/>
    <x v="1"/>
    <x v="2"/>
    <x v="2"/>
    <x v="0"/>
    <x v="3"/>
    <x v="4"/>
    <x v="1"/>
    <x v="0"/>
    <x v="0"/>
    <x v="1"/>
    <x v="2"/>
    <x v="2"/>
    <x v="1"/>
    <x v="4"/>
    <x v="3"/>
    <x v="2"/>
    <x v="0"/>
    <x v="1"/>
    <x v="5"/>
    <x v="3"/>
    <x v="4"/>
    <x v="5"/>
    <x v="1"/>
    <x v="1"/>
    <x v="1"/>
    <x v="0"/>
    <x v="1"/>
    <x v="0"/>
    <x v="0"/>
    <x v="0"/>
  </r>
  <r>
    <x v="0"/>
    <x v="1"/>
    <x v="4"/>
    <x v="0"/>
    <x v="2"/>
    <x v="28"/>
    <x v="1"/>
    <x v="2"/>
    <x v="0"/>
    <x v="2"/>
    <x v="3"/>
    <x v="1"/>
    <x v="2"/>
    <x v="0"/>
    <x v="3"/>
    <x v="3"/>
    <x v="2"/>
    <x v="1"/>
    <x v="3"/>
    <x v="0"/>
    <x v="3"/>
    <x v="2"/>
    <x v="0"/>
    <x v="4"/>
    <x v="3"/>
    <x v="1"/>
    <x v="0"/>
    <x v="4"/>
    <x v="0"/>
    <x v="1"/>
    <x v="2"/>
    <x v="3"/>
    <x v="0"/>
    <x v="5"/>
    <x v="0"/>
    <x v="3"/>
    <x v="3"/>
    <x v="1"/>
    <x v="1"/>
    <x v="1"/>
    <x v="4"/>
    <x v="2"/>
    <x v="1"/>
    <x v="1"/>
    <x v="1"/>
    <x v="1"/>
    <x v="1"/>
    <x v="0"/>
    <x v="0"/>
    <x v="0"/>
  </r>
  <r>
    <x v="0"/>
    <x v="1"/>
    <x v="4"/>
    <x v="0"/>
    <x v="2"/>
    <x v="28"/>
    <x v="1"/>
    <x v="2"/>
    <x v="3"/>
    <x v="1"/>
    <x v="1"/>
    <x v="4"/>
    <x v="4"/>
    <x v="0"/>
    <x v="1"/>
    <x v="2"/>
    <x v="2"/>
    <x v="3"/>
    <x v="3"/>
    <x v="1"/>
    <x v="0"/>
    <x v="0"/>
    <x v="2"/>
    <x v="0"/>
    <x v="1"/>
    <x v="2"/>
    <x v="1"/>
    <x v="4"/>
    <x v="1"/>
    <x v="1"/>
    <x v="2"/>
    <x v="2"/>
    <x v="0"/>
    <x v="1"/>
    <x v="0"/>
    <x v="3"/>
    <x v="0"/>
    <x v="1"/>
    <x v="4"/>
    <x v="3"/>
    <x v="2"/>
    <x v="2"/>
    <x v="1"/>
    <x v="1"/>
    <x v="1"/>
    <x v="1"/>
    <x v="1"/>
    <x v="0"/>
    <x v="0"/>
    <x v="0"/>
  </r>
  <r>
    <x v="0"/>
    <x v="1"/>
    <x v="4"/>
    <x v="0"/>
    <x v="2"/>
    <x v="28"/>
    <x v="1"/>
    <x v="2"/>
    <x v="2"/>
    <x v="3"/>
    <x v="3"/>
    <x v="1"/>
    <x v="2"/>
    <x v="2"/>
    <x v="2"/>
    <x v="2"/>
    <x v="3"/>
    <x v="3"/>
    <x v="3"/>
    <x v="1"/>
    <x v="1"/>
    <x v="0"/>
    <x v="2"/>
    <x v="4"/>
    <x v="1"/>
    <x v="3"/>
    <x v="1"/>
    <x v="4"/>
    <x v="1"/>
    <x v="1"/>
    <x v="0"/>
    <x v="0"/>
    <x v="3"/>
    <x v="1"/>
    <x v="1"/>
    <x v="3"/>
    <x v="3"/>
    <x v="1"/>
    <x v="3"/>
    <x v="4"/>
    <x v="1"/>
    <x v="2"/>
    <x v="1"/>
    <x v="4"/>
    <x v="1"/>
    <x v="0"/>
    <x v="1"/>
    <x v="0"/>
    <x v="0"/>
    <x v="0"/>
  </r>
  <r>
    <x v="0"/>
    <x v="1"/>
    <x v="4"/>
    <x v="0"/>
    <x v="2"/>
    <x v="28"/>
    <x v="1"/>
    <x v="2"/>
    <x v="3"/>
    <x v="3"/>
    <x v="1"/>
    <x v="2"/>
    <x v="2"/>
    <x v="4"/>
    <x v="2"/>
    <x v="3"/>
    <x v="3"/>
    <x v="1"/>
    <x v="3"/>
    <x v="3"/>
    <x v="3"/>
    <x v="1"/>
    <x v="2"/>
    <x v="0"/>
    <x v="1"/>
    <x v="3"/>
    <x v="1"/>
    <x v="0"/>
    <x v="1"/>
    <x v="1"/>
    <x v="2"/>
    <x v="3"/>
    <x v="3"/>
    <x v="4"/>
    <x v="0"/>
    <x v="3"/>
    <x v="0"/>
    <x v="1"/>
    <x v="1"/>
    <x v="4"/>
    <x v="1"/>
    <x v="2"/>
    <x v="1"/>
    <x v="1"/>
    <x v="1"/>
    <x v="1"/>
    <x v="1"/>
    <x v="0"/>
    <x v="0"/>
    <x v="0"/>
  </r>
  <r>
    <x v="0"/>
    <x v="1"/>
    <x v="4"/>
    <x v="0"/>
    <x v="2"/>
    <x v="28"/>
    <x v="1"/>
    <x v="3"/>
    <x v="3"/>
    <x v="3"/>
    <x v="2"/>
    <x v="2"/>
    <x v="3"/>
    <x v="4"/>
    <x v="2"/>
    <x v="2"/>
    <x v="2"/>
    <x v="3"/>
    <x v="1"/>
    <x v="3"/>
    <x v="0"/>
    <x v="0"/>
    <x v="2"/>
    <x v="3"/>
    <x v="0"/>
    <x v="3"/>
    <x v="0"/>
    <x v="4"/>
    <x v="1"/>
    <x v="1"/>
    <x v="2"/>
    <x v="2"/>
    <x v="3"/>
    <x v="3"/>
    <x v="1"/>
    <x v="0"/>
    <x v="0"/>
    <x v="1"/>
    <x v="1"/>
    <x v="1"/>
    <x v="2"/>
    <x v="1"/>
    <x v="1"/>
    <x v="1"/>
    <x v="0"/>
    <x v="1"/>
    <x v="1"/>
    <x v="0"/>
    <x v="0"/>
    <x v="0"/>
  </r>
  <r>
    <x v="0"/>
    <x v="1"/>
    <x v="4"/>
    <x v="0"/>
    <x v="2"/>
    <x v="28"/>
    <x v="1"/>
    <x v="2"/>
    <x v="3"/>
    <x v="1"/>
    <x v="1"/>
    <x v="2"/>
    <x v="2"/>
    <x v="0"/>
    <x v="1"/>
    <x v="3"/>
    <x v="3"/>
    <x v="4"/>
    <x v="1"/>
    <x v="3"/>
    <x v="1"/>
    <x v="0"/>
    <x v="2"/>
    <x v="0"/>
    <x v="3"/>
    <x v="1"/>
    <x v="1"/>
    <x v="4"/>
    <x v="1"/>
    <x v="1"/>
    <x v="2"/>
    <x v="3"/>
    <x v="2"/>
    <x v="2"/>
    <x v="0"/>
    <x v="0"/>
    <x v="3"/>
    <x v="1"/>
    <x v="4"/>
    <x v="3"/>
    <x v="2"/>
    <x v="2"/>
    <x v="1"/>
    <x v="1"/>
    <x v="1"/>
    <x v="2"/>
    <x v="1"/>
    <x v="0"/>
    <x v="0"/>
    <x v="0"/>
  </r>
  <r>
    <x v="0"/>
    <x v="1"/>
    <x v="4"/>
    <x v="0"/>
    <x v="2"/>
    <x v="28"/>
    <x v="1"/>
    <x v="2"/>
    <x v="3"/>
    <x v="2"/>
    <x v="3"/>
    <x v="2"/>
    <x v="3"/>
    <x v="2"/>
    <x v="2"/>
    <x v="2"/>
    <x v="0"/>
    <x v="2"/>
    <x v="3"/>
    <x v="3"/>
    <x v="0"/>
    <x v="0"/>
    <x v="0"/>
    <x v="4"/>
    <x v="0"/>
    <x v="0"/>
    <x v="1"/>
    <x v="5"/>
    <x v="1"/>
    <x v="1"/>
    <x v="0"/>
    <x v="0"/>
    <x v="0"/>
    <x v="0"/>
    <x v="0"/>
    <x v="3"/>
    <x v="3"/>
    <x v="1"/>
    <x v="5"/>
    <x v="3"/>
    <x v="2"/>
    <x v="2"/>
    <x v="1"/>
    <x v="1"/>
    <x v="0"/>
    <x v="1"/>
    <x v="1"/>
    <x v="0"/>
    <x v="0"/>
    <x v="0"/>
  </r>
  <r>
    <x v="0"/>
    <x v="1"/>
    <x v="4"/>
    <x v="0"/>
    <x v="2"/>
    <x v="28"/>
    <x v="1"/>
    <x v="2"/>
    <x v="3"/>
    <x v="2"/>
    <x v="3"/>
    <x v="1"/>
    <x v="2"/>
    <x v="2"/>
    <x v="1"/>
    <x v="3"/>
    <x v="3"/>
    <x v="1"/>
    <x v="1"/>
    <x v="3"/>
    <x v="3"/>
    <x v="0"/>
    <x v="2"/>
    <x v="0"/>
    <x v="1"/>
    <x v="1"/>
    <x v="0"/>
    <x v="0"/>
    <x v="0"/>
    <x v="1"/>
    <x v="0"/>
    <x v="2"/>
    <x v="3"/>
    <x v="1"/>
    <x v="3"/>
    <x v="3"/>
    <x v="0"/>
    <x v="1"/>
    <x v="2"/>
    <x v="2"/>
    <x v="2"/>
    <x v="2"/>
    <x v="1"/>
    <x v="1"/>
    <x v="0"/>
    <x v="1"/>
    <x v="2"/>
    <x v="0"/>
    <x v="0"/>
    <x v="0"/>
  </r>
  <r>
    <x v="0"/>
    <x v="1"/>
    <x v="4"/>
    <x v="0"/>
    <x v="2"/>
    <x v="28"/>
    <x v="1"/>
    <x v="2"/>
    <x v="3"/>
    <x v="3"/>
    <x v="3"/>
    <x v="2"/>
    <x v="4"/>
    <x v="4"/>
    <x v="3"/>
    <x v="3"/>
    <x v="3"/>
    <x v="1"/>
    <x v="1"/>
    <x v="3"/>
    <x v="3"/>
    <x v="2"/>
    <x v="2"/>
    <x v="0"/>
    <x v="1"/>
    <x v="1"/>
    <x v="1"/>
    <x v="0"/>
    <x v="4"/>
    <x v="2"/>
    <x v="2"/>
    <x v="3"/>
    <x v="1"/>
    <x v="5"/>
    <x v="3"/>
    <x v="1"/>
    <x v="1"/>
    <x v="1"/>
    <x v="2"/>
    <x v="1"/>
    <x v="2"/>
    <x v="2"/>
    <x v="1"/>
    <x v="1"/>
    <x v="1"/>
    <x v="1"/>
    <x v="2"/>
    <x v="0"/>
    <x v="0"/>
    <x v="0"/>
  </r>
  <r>
    <x v="0"/>
    <x v="1"/>
    <x v="8"/>
    <x v="0"/>
    <x v="15"/>
    <x v="40"/>
    <x v="0"/>
    <x v="0"/>
    <x v="2"/>
    <x v="3"/>
    <x v="0"/>
    <x v="0"/>
    <x v="2"/>
    <x v="4"/>
    <x v="2"/>
    <x v="2"/>
    <x v="2"/>
    <x v="2"/>
    <x v="3"/>
    <x v="2"/>
    <x v="0"/>
    <x v="0"/>
    <x v="0"/>
    <x v="4"/>
    <x v="2"/>
    <x v="2"/>
    <x v="0"/>
    <x v="4"/>
    <x v="1"/>
    <x v="1"/>
    <x v="0"/>
    <x v="0"/>
    <x v="0"/>
    <x v="0"/>
    <x v="0"/>
    <x v="3"/>
    <x v="3"/>
    <x v="1"/>
    <x v="4"/>
    <x v="2"/>
    <x v="1"/>
    <x v="1"/>
    <x v="1"/>
    <x v="0"/>
    <x v="0"/>
    <x v="0"/>
    <x v="0"/>
    <x v="0"/>
    <x v="0"/>
    <x v="0"/>
  </r>
  <r>
    <x v="0"/>
    <x v="1"/>
    <x v="8"/>
    <x v="0"/>
    <x v="15"/>
    <x v="40"/>
    <x v="1"/>
    <x v="0"/>
    <x v="0"/>
    <x v="0"/>
    <x v="2"/>
    <x v="0"/>
    <x v="3"/>
    <x v="4"/>
    <x v="0"/>
    <x v="0"/>
    <x v="0"/>
    <x v="2"/>
    <x v="1"/>
    <x v="3"/>
    <x v="0"/>
    <x v="0"/>
    <x v="0"/>
    <x v="0"/>
    <x v="4"/>
    <x v="0"/>
    <x v="1"/>
    <x v="0"/>
    <x v="1"/>
    <x v="1"/>
    <x v="0"/>
    <x v="0"/>
    <x v="0"/>
    <x v="0"/>
    <x v="0"/>
    <x v="3"/>
    <x v="3"/>
    <x v="1"/>
    <x v="1"/>
    <x v="2"/>
    <x v="2"/>
    <x v="1"/>
    <x v="1"/>
    <x v="0"/>
    <x v="0"/>
    <x v="0"/>
    <x v="0"/>
    <x v="0"/>
    <x v="0"/>
    <x v="0"/>
  </r>
  <r>
    <x v="0"/>
    <x v="1"/>
    <x v="8"/>
    <x v="0"/>
    <x v="15"/>
    <x v="40"/>
    <x v="1"/>
    <x v="3"/>
    <x v="3"/>
    <x v="2"/>
    <x v="3"/>
    <x v="3"/>
    <x v="2"/>
    <x v="2"/>
    <x v="1"/>
    <x v="4"/>
    <x v="3"/>
    <x v="3"/>
    <x v="4"/>
    <x v="2"/>
    <x v="3"/>
    <x v="2"/>
    <x v="2"/>
    <x v="1"/>
    <x v="1"/>
    <x v="2"/>
    <x v="4"/>
    <x v="2"/>
    <x v="2"/>
    <x v="3"/>
    <x v="2"/>
    <x v="2"/>
    <x v="2"/>
    <x v="1"/>
    <x v="1"/>
    <x v="1"/>
    <x v="1"/>
    <x v="1"/>
    <x v="4"/>
    <x v="3"/>
    <x v="2"/>
    <x v="2"/>
    <x v="1"/>
    <x v="3"/>
    <x v="1"/>
    <x v="2"/>
    <x v="2"/>
    <x v="0"/>
    <x v="0"/>
    <x v="0"/>
  </r>
  <r>
    <x v="0"/>
    <x v="1"/>
    <x v="4"/>
    <x v="0"/>
    <x v="8"/>
    <x v="11"/>
    <x v="0"/>
    <x v="2"/>
    <x v="3"/>
    <x v="3"/>
    <x v="3"/>
    <x v="1"/>
    <x v="2"/>
    <x v="2"/>
    <x v="3"/>
    <x v="3"/>
    <x v="3"/>
    <x v="3"/>
    <x v="3"/>
    <x v="2"/>
    <x v="3"/>
    <x v="1"/>
    <x v="2"/>
    <x v="0"/>
    <x v="0"/>
    <x v="3"/>
    <x v="1"/>
    <x v="0"/>
    <x v="4"/>
    <x v="2"/>
    <x v="2"/>
    <x v="3"/>
    <x v="3"/>
    <x v="3"/>
    <x v="1"/>
    <x v="3"/>
    <x v="5"/>
    <x v="2"/>
    <x v="0"/>
    <x v="0"/>
    <x v="0"/>
    <x v="0"/>
    <x v="1"/>
    <x v="0"/>
    <x v="0"/>
    <x v="0"/>
    <x v="0"/>
    <x v="0"/>
    <x v="0"/>
    <x v="0"/>
  </r>
  <r>
    <x v="0"/>
    <x v="1"/>
    <x v="4"/>
    <x v="0"/>
    <x v="8"/>
    <x v="11"/>
    <x v="0"/>
    <x v="0"/>
    <x v="0"/>
    <x v="1"/>
    <x v="0"/>
    <x v="0"/>
    <x v="0"/>
    <x v="0"/>
    <x v="0"/>
    <x v="0"/>
    <x v="0"/>
    <x v="0"/>
    <x v="5"/>
    <x v="0"/>
    <x v="0"/>
    <x v="0"/>
    <x v="0"/>
    <x v="4"/>
    <x v="4"/>
    <x v="0"/>
    <x v="2"/>
    <x v="1"/>
    <x v="1"/>
    <x v="1"/>
    <x v="0"/>
    <x v="0"/>
    <x v="0"/>
    <x v="0"/>
    <x v="0"/>
    <x v="0"/>
    <x v="3"/>
    <x v="1"/>
    <x v="3"/>
    <x v="4"/>
    <x v="1"/>
    <x v="1"/>
    <x v="1"/>
    <x v="0"/>
    <x v="0"/>
    <x v="0"/>
    <x v="0"/>
    <x v="0"/>
    <x v="0"/>
    <x v="0"/>
  </r>
  <r>
    <x v="0"/>
    <x v="1"/>
    <x v="4"/>
    <x v="0"/>
    <x v="8"/>
    <x v="11"/>
    <x v="0"/>
    <x v="3"/>
    <x v="2"/>
    <x v="3"/>
    <x v="3"/>
    <x v="1"/>
    <x v="2"/>
    <x v="2"/>
    <x v="3"/>
    <x v="3"/>
    <x v="3"/>
    <x v="3"/>
    <x v="1"/>
    <x v="3"/>
    <x v="1"/>
    <x v="1"/>
    <x v="2"/>
    <x v="0"/>
    <x v="0"/>
    <x v="3"/>
    <x v="1"/>
    <x v="0"/>
    <x v="4"/>
    <x v="0"/>
    <x v="2"/>
    <x v="3"/>
    <x v="3"/>
    <x v="1"/>
    <x v="1"/>
    <x v="3"/>
    <x v="0"/>
    <x v="1"/>
    <x v="1"/>
    <x v="1"/>
    <x v="2"/>
    <x v="2"/>
    <x v="1"/>
    <x v="1"/>
    <x v="0"/>
    <x v="1"/>
    <x v="1"/>
    <x v="0"/>
    <x v="0"/>
    <x v="0"/>
  </r>
  <r>
    <x v="0"/>
    <x v="1"/>
    <x v="4"/>
    <x v="0"/>
    <x v="8"/>
    <x v="11"/>
    <x v="0"/>
    <x v="3"/>
    <x v="2"/>
    <x v="2"/>
    <x v="3"/>
    <x v="2"/>
    <x v="4"/>
    <x v="4"/>
    <x v="2"/>
    <x v="2"/>
    <x v="2"/>
    <x v="2"/>
    <x v="0"/>
    <x v="1"/>
    <x v="0"/>
    <x v="0"/>
    <x v="2"/>
    <x v="0"/>
    <x v="1"/>
    <x v="1"/>
    <x v="2"/>
    <x v="1"/>
    <x v="1"/>
    <x v="1"/>
    <x v="0"/>
    <x v="0"/>
    <x v="0"/>
    <x v="0"/>
    <x v="0"/>
    <x v="0"/>
    <x v="3"/>
    <x v="1"/>
    <x v="3"/>
    <x v="4"/>
    <x v="1"/>
    <x v="1"/>
    <x v="1"/>
    <x v="0"/>
    <x v="0"/>
    <x v="0"/>
    <x v="0"/>
    <x v="0"/>
    <x v="0"/>
    <x v="0"/>
  </r>
  <r>
    <x v="0"/>
    <x v="1"/>
    <x v="4"/>
    <x v="0"/>
    <x v="8"/>
    <x v="11"/>
    <x v="1"/>
    <x v="2"/>
    <x v="3"/>
    <x v="3"/>
    <x v="3"/>
    <x v="1"/>
    <x v="2"/>
    <x v="2"/>
    <x v="2"/>
    <x v="2"/>
    <x v="2"/>
    <x v="3"/>
    <x v="3"/>
    <x v="2"/>
    <x v="1"/>
    <x v="0"/>
    <x v="2"/>
    <x v="0"/>
    <x v="1"/>
    <x v="1"/>
    <x v="0"/>
    <x v="4"/>
    <x v="1"/>
    <x v="1"/>
    <x v="2"/>
    <x v="3"/>
    <x v="3"/>
    <x v="3"/>
    <x v="1"/>
    <x v="3"/>
    <x v="0"/>
    <x v="1"/>
    <x v="2"/>
    <x v="2"/>
    <x v="2"/>
    <x v="2"/>
    <x v="1"/>
    <x v="1"/>
    <x v="0"/>
    <x v="0"/>
    <x v="1"/>
    <x v="0"/>
    <x v="0"/>
    <x v="0"/>
  </r>
  <r>
    <x v="0"/>
    <x v="1"/>
    <x v="4"/>
    <x v="0"/>
    <x v="8"/>
    <x v="11"/>
    <x v="1"/>
    <x v="0"/>
    <x v="2"/>
    <x v="2"/>
    <x v="3"/>
    <x v="2"/>
    <x v="1"/>
    <x v="4"/>
    <x v="2"/>
    <x v="2"/>
    <x v="0"/>
    <x v="3"/>
    <x v="1"/>
    <x v="2"/>
    <x v="0"/>
    <x v="0"/>
    <x v="2"/>
    <x v="0"/>
    <x v="1"/>
    <x v="4"/>
    <x v="1"/>
    <x v="4"/>
    <x v="1"/>
    <x v="1"/>
    <x v="1"/>
    <x v="2"/>
    <x v="3"/>
    <x v="2"/>
    <x v="2"/>
    <x v="3"/>
    <x v="0"/>
    <x v="1"/>
    <x v="5"/>
    <x v="3"/>
    <x v="2"/>
    <x v="2"/>
    <x v="1"/>
    <x v="1"/>
    <x v="1"/>
    <x v="0"/>
    <x v="1"/>
    <x v="0"/>
    <x v="0"/>
    <x v="0"/>
  </r>
  <r>
    <x v="0"/>
    <x v="1"/>
    <x v="4"/>
    <x v="0"/>
    <x v="8"/>
    <x v="11"/>
    <x v="0"/>
    <x v="3"/>
    <x v="0"/>
    <x v="4"/>
    <x v="3"/>
    <x v="1"/>
    <x v="2"/>
    <x v="4"/>
    <x v="2"/>
    <x v="2"/>
    <x v="2"/>
    <x v="3"/>
    <x v="3"/>
    <x v="2"/>
    <x v="3"/>
    <x v="2"/>
    <x v="1"/>
    <x v="1"/>
    <x v="0"/>
    <x v="1"/>
    <x v="0"/>
    <x v="2"/>
    <x v="4"/>
    <x v="0"/>
    <x v="1"/>
    <x v="2"/>
    <x v="1"/>
    <x v="1"/>
    <x v="3"/>
    <x v="1"/>
    <x v="1"/>
    <x v="1"/>
    <x v="2"/>
    <x v="2"/>
    <x v="4"/>
    <x v="5"/>
    <x v="1"/>
    <x v="0"/>
    <x v="1"/>
    <x v="1"/>
    <x v="2"/>
    <x v="0"/>
    <x v="0"/>
    <x v="0"/>
  </r>
  <r>
    <x v="0"/>
    <x v="1"/>
    <x v="4"/>
    <x v="0"/>
    <x v="8"/>
    <x v="11"/>
    <x v="1"/>
    <x v="3"/>
    <x v="0"/>
    <x v="3"/>
    <x v="2"/>
    <x v="1"/>
    <x v="3"/>
    <x v="4"/>
    <x v="2"/>
    <x v="2"/>
    <x v="2"/>
    <x v="2"/>
    <x v="0"/>
    <x v="2"/>
    <x v="0"/>
    <x v="2"/>
    <x v="2"/>
    <x v="0"/>
    <x v="0"/>
    <x v="3"/>
    <x v="0"/>
    <x v="4"/>
    <x v="1"/>
    <x v="1"/>
    <x v="2"/>
    <x v="3"/>
    <x v="3"/>
    <x v="1"/>
    <x v="3"/>
    <x v="3"/>
    <x v="0"/>
    <x v="1"/>
    <x v="2"/>
    <x v="1"/>
    <x v="2"/>
    <x v="2"/>
    <x v="1"/>
    <x v="1"/>
    <x v="0"/>
    <x v="2"/>
    <x v="2"/>
    <x v="0"/>
    <x v="0"/>
    <x v="0"/>
  </r>
  <r>
    <x v="0"/>
    <x v="1"/>
    <x v="4"/>
    <x v="0"/>
    <x v="8"/>
    <x v="11"/>
    <x v="1"/>
    <x v="3"/>
    <x v="3"/>
    <x v="1"/>
    <x v="3"/>
    <x v="2"/>
    <x v="4"/>
    <x v="4"/>
    <x v="2"/>
    <x v="2"/>
    <x v="2"/>
    <x v="2"/>
    <x v="1"/>
    <x v="3"/>
    <x v="1"/>
    <x v="0"/>
    <x v="2"/>
    <x v="0"/>
    <x v="0"/>
    <x v="3"/>
    <x v="0"/>
    <x v="4"/>
    <x v="0"/>
    <x v="1"/>
    <x v="2"/>
    <x v="3"/>
    <x v="3"/>
    <x v="1"/>
    <x v="3"/>
    <x v="2"/>
    <x v="3"/>
    <x v="1"/>
    <x v="2"/>
    <x v="2"/>
    <x v="1"/>
    <x v="1"/>
    <x v="1"/>
    <x v="1"/>
    <x v="0"/>
    <x v="2"/>
    <x v="1"/>
    <x v="0"/>
    <x v="0"/>
    <x v="0"/>
  </r>
  <r>
    <x v="0"/>
    <x v="1"/>
    <x v="4"/>
    <x v="0"/>
    <x v="8"/>
    <x v="11"/>
    <x v="1"/>
    <x v="2"/>
    <x v="3"/>
    <x v="1"/>
    <x v="2"/>
    <x v="1"/>
    <x v="4"/>
    <x v="0"/>
    <x v="2"/>
    <x v="4"/>
    <x v="3"/>
    <x v="3"/>
    <x v="0"/>
    <x v="1"/>
    <x v="4"/>
    <x v="4"/>
    <x v="2"/>
    <x v="0"/>
    <x v="2"/>
    <x v="2"/>
    <x v="0"/>
    <x v="2"/>
    <x v="4"/>
    <x v="0"/>
    <x v="2"/>
    <x v="3"/>
    <x v="2"/>
    <x v="2"/>
    <x v="2"/>
    <x v="2"/>
    <x v="2"/>
    <x v="1"/>
    <x v="4"/>
    <x v="3"/>
    <x v="4"/>
    <x v="4"/>
    <x v="1"/>
    <x v="0"/>
    <x v="1"/>
    <x v="0"/>
    <x v="0"/>
    <x v="0"/>
    <x v="0"/>
    <x v="0"/>
  </r>
  <r>
    <x v="0"/>
    <x v="1"/>
    <x v="4"/>
    <x v="0"/>
    <x v="8"/>
    <x v="11"/>
    <x v="1"/>
    <x v="3"/>
    <x v="2"/>
    <x v="3"/>
    <x v="3"/>
    <x v="1"/>
    <x v="4"/>
    <x v="4"/>
    <x v="2"/>
    <x v="3"/>
    <x v="2"/>
    <x v="3"/>
    <x v="1"/>
    <x v="2"/>
    <x v="3"/>
    <x v="2"/>
    <x v="2"/>
    <x v="0"/>
    <x v="1"/>
    <x v="3"/>
    <x v="0"/>
    <x v="4"/>
    <x v="1"/>
    <x v="1"/>
    <x v="0"/>
    <x v="3"/>
    <x v="3"/>
    <x v="1"/>
    <x v="3"/>
    <x v="3"/>
    <x v="0"/>
    <x v="1"/>
    <x v="4"/>
    <x v="3"/>
    <x v="2"/>
    <x v="4"/>
    <x v="1"/>
    <x v="1"/>
    <x v="0"/>
    <x v="1"/>
    <x v="2"/>
    <x v="0"/>
    <x v="0"/>
    <x v="0"/>
  </r>
  <r>
    <x v="0"/>
    <x v="1"/>
    <x v="4"/>
    <x v="0"/>
    <x v="8"/>
    <x v="11"/>
    <x v="1"/>
    <x v="3"/>
    <x v="2"/>
    <x v="2"/>
    <x v="3"/>
    <x v="2"/>
    <x v="2"/>
    <x v="0"/>
    <x v="2"/>
    <x v="2"/>
    <x v="2"/>
    <x v="2"/>
    <x v="1"/>
    <x v="3"/>
    <x v="0"/>
    <x v="0"/>
    <x v="2"/>
    <x v="4"/>
    <x v="1"/>
    <x v="3"/>
    <x v="0"/>
    <x v="4"/>
    <x v="1"/>
    <x v="1"/>
    <x v="0"/>
    <x v="0"/>
    <x v="3"/>
    <x v="3"/>
    <x v="1"/>
    <x v="0"/>
    <x v="0"/>
    <x v="1"/>
    <x v="4"/>
    <x v="2"/>
    <x v="2"/>
    <x v="2"/>
    <x v="1"/>
    <x v="1"/>
    <x v="0"/>
    <x v="1"/>
    <x v="1"/>
    <x v="0"/>
    <x v="0"/>
    <x v="0"/>
  </r>
  <r>
    <x v="0"/>
    <x v="1"/>
    <x v="4"/>
    <x v="0"/>
    <x v="8"/>
    <x v="11"/>
    <x v="0"/>
    <x v="3"/>
    <x v="2"/>
    <x v="1"/>
    <x v="3"/>
    <x v="1"/>
    <x v="4"/>
    <x v="2"/>
    <x v="2"/>
    <x v="2"/>
    <x v="2"/>
    <x v="3"/>
    <x v="1"/>
    <x v="1"/>
    <x v="0"/>
    <x v="0"/>
    <x v="2"/>
    <x v="0"/>
    <x v="1"/>
    <x v="4"/>
    <x v="0"/>
    <x v="0"/>
    <x v="0"/>
    <x v="1"/>
    <x v="2"/>
    <x v="2"/>
    <x v="1"/>
    <x v="5"/>
    <x v="4"/>
    <x v="1"/>
    <x v="0"/>
    <x v="1"/>
    <x v="1"/>
    <x v="2"/>
    <x v="4"/>
    <x v="2"/>
    <x v="1"/>
    <x v="1"/>
    <x v="0"/>
    <x v="1"/>
    <x v="1"/>
    <x v="0"/>
    <x v="0"/>
    <x v="0"/>
  </r>
  <r>
    <x v="0"/>
    <x v="1"/>
    <x v="4"/>
    <x v="0"/>
    <x v="8"/>
    <x v="11"/>
    <x v="1"/>
    <x v="3"/>
    <x v="2"/>
    <x v="1"/>
    <x v="2"/>
    <x v="2"/>
    <x v="2"/>
    <x v="0"/>
    <x v="0"/>
    <x v="2"/>
    <x v="2"/>
    <x v="2"/>
    <x v="1"/>
    <x v="3"/>
    <x v="1"/>
    <x v="0"/>
    <x v="2"/>
    <x v="0"/>
    <x v="0"/>
    <x v="3"/>
    <x v="0"/>
    <x v="4"/>
    <x v="0"/>
    <x v="1"/>
    <x v="0"/>
    <x v="3"/>
    <x v="0"/>
    <x v="1"/>
    <x v="0"/>
    <x v="3"/>
    <x v="0"/>
    <x v="1"/>
    <x v="2"/>
    <x v="2"/>
    <x v="2"/>
    <x v="2"/>
    <x v="1"/>
    <x v="0"/>
    <x v="0"/>
    <x v="0"/>
    <x v="1"/>
    <x v="0"/>
    <x v="0"/>
    <x v="0"/>
  </r>
  <r>
    <x v="0"/>
    <x v="1"/>
    <x v="4"/>
    <x v="0"/>
    <x v="8"/>
    <x v="11"/>
    <x v="1"/>
    <x v="3"/>
    <x v="0"/>
    <x v="0"/>
    <x v="2"/>
    <x v="2"/>
    <x v="3"/>
    <x v="0"/>
    <x v="0"/>
    <x v="2"/>
    <x v="0"/>
    <x v="2"/>
    <x v="0"/>
    <x v="2"/>
    <x v="1"/>
    <x v="2"/>
    <x v="0"/>
    <x v="4"/>
    <x v="0"/>
    <x v="3"/>
    <x v="2"/>
    <x v="1"/>
    <x v="1"/>
    <x v="1"/>
    <x v="0"/>
    <x v="3"/>
    <x v="0"/>
    <x v="0"/>
    <x v="0"/>
    <x v="3"/>
    <x v="3"/>
    <x v="1"/>
    <x v="4"/>
    <x v="3"/>
    <x v="2"/>
    <x v="2"/>
    <x v="1"/>
    <x v="0"/>
    <x v="0"/>
    <x v="1"/>
    <x v="1"/>
    <x v="0"/>
    <x v="0"/>
    <x v="0"/>
  </r>
  <r>
    <x v="0"/>
    <x v="1"/>
    <x v="4"/>
    <x v="0"/>
    <x v="8"/>
    <x v="11"/>
    <x v="1"/>
    <x v="0"/>
    <x v="2"/>
    <x v="3"/>
    <x v="2"/>
    <x v="1"/>
    <x v="3"/>
    <x v="4"/>
    <x v="2"/>
    <x v="2"/>
    <x v="2"/>
    <x v="2"/>
    <x v="1"/>
    <x v="2"/>
    <x v="1"/>
    <x v="0"/>
    <x v="2"/>
    <x v="0"/>
    <x v="0"/>
    <x v="3"/>
    <x v="0"/>
    <x v="4"/>
    <x v="1"/>
    <x v="1"/>
    <x v="2"/>
    <x v="3"/>
    <x v="0"/>
    <x v="1"/>
    <x v="0"/>
    <x v="3"/>
    <x v="3"/>
    <x v="1"/>
    <x v="1"/>
    <x v="3"/>
    <x v="2"/>
    <x v="2"/>
    <x v="1"/>
    <x v="1"/>
    <x v="0"/>
    <x v="0"/>
    <x v="0"/>
    <x v="0"/>
    <x v="0"/>
    <x v="0"/>
  </r>
  <r>
    <x v="0"/>
    <x v="1"/>
    <x v="4"/>
    <x v="0"/>
    <x v="8"/>
    <x v="11"/>
    <x v="1"/>
    <x v="2"/>
    <x v="3"/>
    <x v="3"/>
    <x v="3"/>
    <x v="2"/>
    <x v="2"/>
    <x v="2"/>
    <x v="2"/>
    <x v="2"/>
    <x v="2"/>
    <x v="3"/>
    <x v="1"/>
    <x v="2"/>
    <x v="1"/>
    <x v="2"/>
    <x v="2"/>
    <x v="0"/>
    <x v="0"/>
    <x v="3"/>
    <x v="0"/>
    <x v="4"/>
    <x v="0"/>
    <x v="2"/>
    <x v="2"/>
    <x v="3"/>
    <x v="3"/>
    <x v="5"/>
    <x v="1"/>
    <x v="3"/>
    <x v="0"/>
    <x v="1"/>
    <x v="2"/>
    <x v="2"/>
    <x v="2"/>
    <x v="1"/>
    <x v="1"/>
    <x v="1"/>
    <x v="1"/>
    <x v="1"/>
    <x v="1"/>
    <x v="0"/>
    <x v="0"/>
    <x v="0"/>
  </r>
  <r>
    <x v="0"/>
    <x v="1"/>
    <x v="4"/>
    <x v="0"/>
    <x v="8"/>
    <x v="11"/>
    <x v="1"/>
    <x v="3"/>
    <x v="3"/>
    <x v="1"/>
    <x v="2"/>
    <x v="2"/>
    <x v="2"/>
    <x v="4"/>
    <x v="2"/>
    <x v="0"/>
    <x v="2"/>
    <x v="3"/>
    <x v="0"/>
    <x v="2"/>
    <x v="1"/>
    <x v="2"/>
    <x v="2"/>
    <x v="0"/>
    <x v="0"/>
    <x v="3"/>
    <x v="0"/>
    <x v="4"/>
    <x v="0"/>
    <x v="2"/>
    <x v="2"/>
    <x v="3"/>
    <x v="3"/>
    <x v="5"/>
    <x v="1"/>
    <x v="3"/>
    <x v="0"/>
    <x v="1"/>
    <x v="4"/>
    <x v="3"/>
    <x v="4"/>
    <x v="2"/>
    <x v="1"/>
    <x v="1"/>
    <x v="1"/>
    <x v="1"/>
    <x v="1"/>
    <x v="0"/>
    <x v="0"/>
    <x v="0"/>
  </r>
  <r>
    <x v="0"/>
    <x v="1"/>
    <x v="4"/>
    <x v="0"/>
    <x v="8"/>
    <x v="11"/>
    <x v="1"/>
    <x v="0"/>
    <x v="0"/>
    <x v="2"/>
    <x v="0"/>
    <x v="2"/>
    <x v="3"/>
    <x v="0"/>
    <x v="0"/>
    <x v="0"/>
    <x v="0"/>
    <x v="2"/>
    <x v="1"/>
    <x v="3"/>
    <x v="0"/>
    <x v="0"/>
    <x v="0"/>
    <x v="4"/>
    <x v="0"/>
    <x v="0"/>
    <x v="2"/>
    <x v="4"/>
    <x v="1"/>
    <x v="1"/>
    <x v="0"/>
    <x v="0"/>
    <x v="0"/>
    <x v="3"/>
    <x v="0"/>
    <x v="0"/>
    <x v="3"/>
    <x v="1"/>
    <x v="3"/>
    <x v="2"/>
    <x v="1"/>
    <x v="2"/>
    <x v="1"/>
    <x v="0"/>
    <x v="0"/>
    <x v="1"/>
    <x v="0"/>
    <x v="0"/>
    <x v="0"/>
    <x v="0"/>
  </r>
  <r>
    <x v="0"/>
    <x v="1"/>
    <x v="4"/>
    <x v="0"/>
    <x v="8"/>
    <x v="11"/>
    <x v="0"/>
    <x v="2"/>
    <x v="3"/>
    <x v="4"/>
    <x v="3"/>
    <x v="5"/>
    <x v="2"/>
    <x v="4"/>
    <x v="3"/>
    <x v="2"/>
    <x v="2"/>
    <x v="2"/>
    <x v="3"/>
    <x v="3"/>
    <x v="1"/>
    <x v="2"/>
    <x v="2"/>
    <x v="0"/>
    <x v="1"/>
    <x v="1"/>
    <x v="0"/>
    <x v="0"/>
    <x v="1"/>
    <x v="1"/>
    <x v="0"/>
    <x v="0"/>
    <x v="1"/>
    <x v="5"/>
    <x v="1"/>
    <x v="3"/>
    <x v="0"/>
    <x v="1"/>
    <x v="4"/>
    <x v="2"/>
    <x v="2"/>
    <x v="2"/>
    <x v="1"/>
    <x v="1"/>
    <x v="0"/>
    <x v="1"/>
    <x v="0"/>
    <x v="0"/>
    <x v="0"/>
    <x v="0"/>
  </r>
  <r>
    <x v="0"/>
    <x v="1"/>
    <x v="4"/>
    <x v="0"/>
    <x v="8"/>
    <x v="11"/>
    <x v="0"/>
    <x v="3"/>
    <x v="0"/>
    <x v="2"/>
    <x v="2"/>
    <x v="2"/>
    <x v="3"/>
    <x v="2"/>
    <x v="2"/>
    <x v="3"/>
    <x v="0"/>
    <x v="2"/>
    <x v="3"/>
    <x v="2"/>
    <x v="0"/>
    <x v="0"/>
    <x v="0"/>
    <x v="4"/>
    <x v="0"/>
    <x v="3"/>
    <x v="0"/>
    <x v="4"/>
    <x v="1"/>
    <x v="1"/>
    <x v="0"/>
    <x v="0"/>
    <x v="0"/>
    <x v="0"/>
    <x v="0"/>
    <x v="0"/>
    <x v="3"/>
    <x v="1"/>
    <x v="4"/>
    <x v="3"/>
    <x v="2"/>
    <x v="2"/>
    <x v="1"/>
    <x v="0"/>
    <x v="0"/>
    <x v="0"/>
    <x v="0"/>
    <x v="0"/>
    <x v="0"/>
    <x v="0"/>
  </r>
  <r>
    <x v="0"/>
    <x v="1"/>
    <x v="4"/>
    <x v="0"/>
    <x v="8"/>
    <x v="11"/>
    <x v="1"/>
    <x v="3"/>
    <x v="2"/>
    <x v="3"/>
    <x v="3"/>
    <x v="1"/>
    <x v="2"/>
    <x v="4"/>
    <x v="2"/>
    <x v="3"/>
    <x v="2"/>
    <x v="3"/>
    <x v="1"/>
    <x v="2"/>
    <x v="1"/>
    <x v="2"/>
    <x v="2"/>
    <x v="0"/>
    <x v="1"/>
    <x v="1"/>
    <x v="0"/>
    <x v="4"/>
    <x v="0"/>
    <x v="2"/>
    <x v="2"/>
    <x v="3"/>
    <x v="3"/>
    <x v="1"/>
    <x v="3"/>
    <x v="3"/>
    <x v="0"/>
    <x v="1"/>
    <x v="2"/>
    <x v="3"/>
    <x v="5"/>
    <x v="4"/>
    <x v="1"/>
    <x v="1"/>
    <x v="0"/>
    <x v="1"/>
    <x v="1"/>
    <x v="0"/>
    <x v="0"/>
    <x v="0"/>
  </r>
  <r>
    <x v="0"/>
    <x v="1"/>
    <x v="9"/>
    <x v="0"/>
    <x v="4"/>
    <x v="43"/>
    <x v="1"/>
    <x v="0"/>
    <x v="0"/>
    <x v="0"/>
    <x v="0"/>
    <x v="0"/>
    <x v="0"/>
    <x v="0"/>
    <x v="0"/>
    <x v="0"/>
    <x v="0"/>
    <x v="0"/>
    <x v="0"/>
    <x v="0"/>
    <x v="0"/>
    <x v="0"/>
    <x v="0"/>
    <x v="4"/>
    <x v="4"/>
    <x v="0"/>
    <x v="2"/>
    <x v="1"/>
    <x v="1"/>
    <x v="1"/>
    <x v="0"/>
    <x v="0"/>
    <x v="0"/>
    <x v="0"/>
    <x v="0"/>
    <x v="0"/>
    <x v="3"/>
    <x v="1"/>
    <x v="3"/>
    <x v="4"/>
    <x v="1"/>
    <x v="1"/>
    <x v="1"/>
    <x v="0"/>
    <x v="0"/>
    <x v="0"/>
    <x v="0"/>
    <x v="0"/>
    <x v="0"/>
    <x v="0"/>
  </r>
  <r>
    <x v="0"/>
    <x v="1"/>
    <x v="9"/>
    <x v="0"/>
    <x v="4"/>
    <x v="43"/>
    <x v="0"/>
    <x v="0"/>
    <x v="0"/>
    <x v="0"/>
    <x v="0"/>
    <x v="0"/>
    <x v="2"/>
    <x v="0"/>
    <x v="0"/>
    <x v="0"/>
    <x v="0"/>
    <x v="0"/>
    <x v="0"/>
    <x v="0"/>
    <x v="0"/>
    <x v="0"/>
    <x v="0"/>
    <x v="4"/>
    <x v="4"/>
    <x v="0"/>
    <x v="2"/>
    <x v="1"/>
    <x v="1"/>
    <x v="1"/>
    <x v="0"/>
    <x v="0"/>
    <x v="0"/>
    <x v="0"/>
    <x v="0"/>
    <x v="0"/>
    <x v="3"/>
    <x v="1"/>
    <x v="3"/>
    <x v="4"/>
    <x v="1"/>
    <x v="1"/>
    <x v="1"/>
    <x v="0"/>
    <x v="0"/>
    <x v="0"/>
    <x v="1"/>
    <x v="0"/>
    <x v="0"/>
    <x v="0"/>
  </r>
  <r>
    <x v="0"/>
    <x v="1"/>
    <x v="9"/>
    <x v="0"/>
    <x v="4"/>
    <x v="43"/>
    <x v="1"/>
    <x v="3"/>
    <x v="2"/>
    <x v="1"/>
    <x v="2"/>
    <x v="0"/>
    <x v="3"/>
    <x v="0"/>
    <x v="2"/>
    <x v="2"/>
    <x v="2"/>
    <x v="4"/>
    <x v="1"/>
    <x v="3"/>
    <x v="0"/>
    <x v="0"/>
    <x v="0"/>
    <x v="4"/>
    <x v="1"/>
    <x v="3"/>
    <x v="0"/>
    <x v="1"/>
    <x v="1"/>
    <x v="1"/>
    <x v="0"/>
    <x v="0"/>
    <x v="0"/>
    <x v="3"/>
    <x v="0"/>
    <x v="0"/>
    <x v="3"/>
    <x v="1"/>
    <x v="1"/>
    <x v="2"/>
    <x v="2"/>
    <x v="1"/>
    <x v="1"/>
    <x v="0"/>
    <x v="0"/>
    <x v="0"/>
    <x v="1"/>
    <x v="0"/>
    <x v="0"/>
    <x v="0"/>
  </r>
  <r>
    <x v="0"/>
    <x v="1"/>
    <x v="9"/>
    <x v="0"/>
    <x v="4"/>
    <x v="43"/>
    <x v="1"/>
    <x v="2"/>
    <x v="2"/>
    <x v="1"/>
    <x v="2"/>
    <x v="1"/>
    <x v="2"/>
    <x v="4"/>
    <x v="0"/>
    <x v="2"/>
    <x v="2"/>
    <x v="3"/>
    <x v="1"/>
    <x v="0"/>
    <x v="1"/>
    <x v="0"/>
    <x v="2"/>
    <x v="4"/>
    <x v="4"/>
    <x v="3"/>
    <x v="2"/>
    <x v="1"/>
    <x v="1"/>
    <x v="1"/>
    <x v="2"/>
    <x v="3"/>
    <x v="1"/>
    <x v="1"/>
    <x v="1"/>
    <x v="3"/>
    <x v="0"/>
    <x v="1"/>
    <x v="1"/>
    <x v="1"/>
    <x v="2"/>
    <x v="2"/>
    <x v="1"/>
    <x v="1"/>
    <x v="0"/>
    <x v="1"/>
    <x v="2"/>
    <x v="0"/>
    <x v="0"/>
    <x v="0"/>
  </r>
  <r>
    <x v="0"/>
    <x v="1"/>
    <x v="9"/>
    <x v="0"/>
    <x v="4"/>
    <x v="43"/>
    <x v="1"/>
    <x v="3"/>
    <x v="2"/>
    <x v="3"/>
    <x v="0"/>
    <x v="1"/>
    <x v="4"/>
    <x v="4"/>
    <x v="2"/>
    <x v="0"/>
    <x v="3"/>
    <x v="1"/>
    <x v="1"/>
    <x v="2"/>
    <x v="0"/>
    <x v="1"/>
    <x v="2"/>
    <x v="0"/>
    <x v="0"/>
    <x v="1"/>
    <x v="2"/>
    <x v="4"/>
    <x v="4"/>
    <x v="6"/>
    <x v="2"/>
    <x v="3"/>
    <x v="4"/>
    <x v="5"/>
    <x v="4"/>
    <x v="3"/>
    <x v="1"/>
    <x v="1"/>
    <x v="1"/>
    <x v="3"/>
    <x v="4"/>
    <x v="4"/>
    <x v="1"/>
    <x v="1"/>
    <x v="1"/>
    <x v="2"/>
    <x v="0"/>
    <x v="0"/>
    <x v="0"/>
    <x v="0"/>
  </r>
  <r>
    <x v="0"/>
    <x v="1"/>
    <x v="9"/>
    <x v="0"/>
    <x v="4"/>
    <x v="43"/>
    <x v="1"/>
    <x v="3"/>
    <x v="3"/>
    <x v="1"/>
    <x v="3"/>
    <x v="3"/>
    <x v="4"/>
    <x v="0"/>
    <x v="2"/>
    <x v="3"/>
    <x v="3"/>
    <x v="1"/>
    <x v="2"/>
    <x v="0"/>
    <x v="2"/>
    <x v="0"/>
    <x v="2"/>
    <x v="0"/>
    <x v="3"/>
    <x v="1"/>
    <x v="0"/>
    <x v="0"/>
    <x v="1"/>
    <x v="1"/>
    <x v="0"/>
    <x v="3"/>
    <x v="1"/>
    <x v="5"/>
    <x v="4"/>
    <x v="3"/>
    <x v="1"/>
    <x v="1"/>
    <x v="2"/>
    <x v="3"/>
    <x v="2"/>
    <x v="2"/>
    <x v="1"/>
    <x v="1"/>
    <x v="0"/>
    <x v="0"/>
    <x v="2"/>
    <x v="0"/>
    <x v="0"/>
    <x v="0"/>
  </r>
  <r>
    <x v="0"/>
    <x v="1"/>
    <x v="9"/>
    <x v="0"/>
    <x v="4"/>
    <x v="43"/>
    <x v="1"/>
    <x v="2"/>
    <x v="3"/>
    <x v="1"/>
    <x v="1"/>
    <x v="1"/>
    <x v="2"/>
    <x v="1"/>
    <x v="3"/>
    <x v="3"/>
    <x v="3"/>
    <x v="1"/>
    <x v="4"/>
    <x v="1"/>
    <x v="1"/>
    <x v="1"/>
    <x v="2"/>
    <x v="0"/>
    <x v="1"/>
    <x v="1"/>
    <x v="1"/>
    <x v="0"/>
    <x v="1"/>
    <x v="1"/>
    <x v="2"/>
    <x v="2"/>
    <x v="1"/>
    <x v="5"/>
    <x v="4"/>
    <x v="1"/>
    <x v="1"/>
    <x v="1"/>
    <x v="4"/>
    <x v="3"/>
    <x v="5"/>
    <x v="5"/>
    <x v="1"/>
    <x v="1"/>
    <x v="0"/>
    <x v="1"/>
    <x v="2"/>
    <x v="0"/>
    <x v="0"/>
    <x v="0"/>
  </r>
  <r>
    <x v="0"/>
    <x v="1"/>
    <x v="9"/>
    <x v="0"/>
    <x v="4"/>
    <x v="43"/>
    <x v="1"/>
    <x v="3"/>
    <x v="2"/>
    <x v="1"/>
    <x v="3"/>
    <x v="2"/>
    <x v="3"/>
    <x v="2"/>
    <x v="2"/>
    <x v="2"/>
    <x v="0"/>
    <x v="0"/>
    <x v="3"/>
    <x v="2"/>
    <x v="1"/>
    <x v="0"/>
    <x v="1"/>
    <x v="0"/>
    <x v="1"/>
    <x v="3"/>
    <x v="0"/>
    <x v="0"/>
    <x v="4"/>
    <x v="2"/>
    <x v="2"/>
    <x v="3"/>
    <x v="3"/>
    <x v="1"/>
    <x v="3"/>
    <x v="3"/>
    <x v="0"/>
    <x v="1"/>
    <x v="2"/>
    <x v="2"/>
    <x v="5"/>
    <x v="2"/>
    <x v="1"/>
    <x v="0"/>
    <x v="0"/>
    <x v="0"/>
    <x v="0"/>
    <x v="0"/>
    <x v="0"/>
    <x v="0"/>
  </r>
  <r>
    <x v="0"/>
    <x v="1"/>
    <x v="9"/>
    <x v="0"/>
    <x v="4"/>
    <x v="43"/>
    <x v="1"/>
    <x v="3"/>
    <x v="2"/>
    <x v="1"/>
    <x v="3"/>
    <x v="1"/>
    <x v="2"/>
    <x v="2"/>
    <x v="2"/>
    <x v="2"/>
    <x v="2"/>
    <x v="2"/>
    <x v="1"/>
    <x v="3"/>
    <x v="1"/>
    <x v="2"/>
    <x v="1"/>
    <x v="1"/>
    <x v="1"/>
    <x v="1"/>
    <x v="1"/>
    <x v="0"/>
    <x v="0"/>
    <x v="2"/>
    <x v="2"/>
    <x v="3"/>
    <x v="4"/>
    <x v="4"/>
    <x v="4"/>
    <x v="3"/>
    <x v="0"/>
    <x v="1"/>
    <x v="1"/>
    <x v="1"/>
    <x v="4"/>
    <x v="2"/>
    <x v="1"/>
    <x v="1"/>
    <x v="1"/>
    <x v="1"/>
    <x v="0"/>
    <x v="0"/>
    <x v="0"/>
    <x v="0"/>
  </r>
  <r>
    <x v="0"/>
    <x v="1"/>
    <x v="9"/>
    <x v="0"/>
    <x v="4"/>
    <x v="43"/>
    <x v="1"/>
    <x v="2"/>
    <x v="1"/>
    <x v="1"/>
    <x v="3"/>
    <x v="3"/>
    <x v="5"/>
    <x v="5"/>
    <x v="1"/>
    <x v="4"/>
    <x v="4"/>
    <x v="4"/>
    <x v="3"/>
    <x v="2"/>
    <x v="0"/>
    <x v="1"/>
    <x v="2"/>
    <x v="0"/>
    <x v="3"/>
    <x v="1"/>
    <x v="1"/>
    <x v="0"/>
    <x v="2"/>
    <x v="3"/>
    <x v="3"/>
    <x v="4"/>
    <x v="2"/>
    <x v="2"/>
    <x v="2"/>
    <x v="2"/>
    <x v="2"/>
    <x v="2"/>
    <x v="0"/>
    <x v="0"/>
    <x v="0"/>
    <x v="0"/>
    <x v="1"/>
    <x v="2"/>
    <x v="1"/>
    <x v="0"/>
    <x v="2"/>
    <x v="0"/>
    <x v="0"/>
    <x v="0"/>
  </r>
  <r>
    <x v="0"/>
    <x v="1"/>
    <x v="9"/>
    <x v="0"/>
    <x v="4"/>
    <x v="43"/>
    <x v="1"/>
    <x v="3"/>
    <x v="2"/>
    <x v="2"/>
    <x v="3"/>
    <x v="3"/>
    <x v="2"/>
    <x v="0"/>
    <x v="2"/>
    <x v="2"/>
    <x v="2"/>
    <x v="1"/>
    <x v="2"/>
    <x v="4"/>
    <x v="0"/>
    <x v="0"/>
    <x v="2"/>
    <x v="0"/>
    <x v="0"/>
    <x v="3"/>
    <x v="0"/>
    <x v="1"/>
    <x v="1"/>
    <x v="1"/>
    <x v="2"/>
    <x v="3"/>
    <x v="3"/>
    <x v="4"/>
    <x v="1"/>
    <x v="0"/>
    <x v="3"/>
    <x v="1"/>
    <x v="2"/>
    <x v="1"/>
    <x v="5"/>
    <x v="2"/>
    <x v="1"/>
    <x v="1"/>
    <x v="0"/>
    <x v="1"/>
    <x v="4"/>
    <x v="0"/>
    <x v="0"/>
    <x v="0"/>
  </r>
  <r>
    <x v="0"/>
    <x v="1"/>
    <x v="9"/>
    <x v="0"/>
    <x v="4"/>
    <x v="43"/>
    <x v="1"/>
    <x v="3"/>
    <x v="2"/>
    <x v="3"/>
    <x v="2"/>
    <x v="2"/>
    <x v="2"/>
    <x v="4"/>
    <x v="3"/>
    <x v="2"/>
    <x v="2"/>
    <x v="3"/>
    <x v="3"/>
    <x v="0"/>
    <x v="0"/>
    <x v="0"/>
    <x v="0"/>
    <x v="4"/>
    <x v="1"/>
    <x v="3"/>
    <x v="2"/>
    <x v="4"/>
    <x v="1"/>
    <x v="1"/>
    <x v="0"/>
    <x v="0"/>
    <x v="3"/>
    <x v="5"/>
    <x v="2"/>
    <x v="2"/>
    <x v="3"/>
    <x v="1"/>
    <x v="1"/>
    <x v="1"/>
    <x v="2"/>
    <x v="5"/>
    <x v="1"/>
    <x v="0"/>
    <x v="0"/>
    <x v="0"/>
    <x v="0"/>
    <x v="0"/>
    <x v="0"/>
    <x v="0"/>
  </r>
  <r>
    <x v="0"/>
    <x v="1"/>
    <x v="9"/>
    <x v="0"/>
    <x v="4"/>
    <x v="43"/>
    <x v="1"/>
    <x v="3"/>
    <x v="2"/>
    <x v="3"/>
    <x v="3"/>
    <x v="1"/>
    <x v="2"/>
    <x v="0"/>
    <x v="3"/>
    <x v="0"/>
    <x v="3"/>
    <x v="4"/>
    <x v="3"/>
    <x v="2"/>
    <x v="0"/>
    <x v="0"/>
    <x v="2"/>
    <x v="0"/>
    <x v="1"/>
    <x v="1"/>
    <x v="0"/>
    <x v="1"/>
    <x v="1"/>
    <x v="1"/>
    <x v="0"/>
    <x v="0"/>
    <x v="2"/>
    <x v="2"/>
    <x v="4"/>
    <x v="3"/>
    <x v="0"/>
    <x v="1"/>
    <x v="4"/>
    <x v="2"/>
    <x v="5"/>
    <x v="5"/>
    <x v="1"/>
    <x v="1"/>
    <x v="0"/>
    <x v="1"/>
    <x v="2"/>
    <x v="0"/>
    <x v="0"/>
    <x v="0"/>
  </r>
  <r>
    <x v="0"/>
    <x v="1"/>
    <x v="9"/>
    <x v="0"/>
    <x v="4"/>
    <x v="43"/>
    <x v="1"/>
    <x v="3"/>
    <x v="0"/>
    <x v="2"/>
    <x v="0"/>
    <x v="2"/>
    <x v="2"/>
    <x v="4"/>
    <x v="2"/>
    <x v="2"/>
    <x v="0"/>
    <x v="3"/>
    <x v="1"/>
    <x v="3"/>
    <x v="1"/>
    <x v="0"/>
    <x v="2"/>
    <x v="0"/>
    <x v="0"/>
    <x v="3"/>
    <x v="1"/>
    <x v="0"/>
    <x v="1"/>
    <x v="1"/>
    <x v="2"/>
    <x v="0"/>
    <x v="3"/>
    <x v="1"/>
    <x v="1"/>
    <x v="3"/>
    <x v="0"/>
    <x v="1"/>
    <x v="1"/>
    <x v="1"/>
    <x v="2"/>
    <x v="2"/>
    <x v="1"/>
    <x v="1"/>
    <x v="0"/>
    <x v="1"/>
    <x v="1"/>
    <x v="0"/>
    <x v="0"/>
    <x v="0"/>
  </r>
  <r>
    <x v="0"/>
    <x v="1"/>
    <x v="9"/>
    <x v="0"/>
    <x v="4"/>
    <x v="43"/>
    <x v="1"/>
    <x v="3"/>
    <x v="3"/>
    <x v="3"/>
    <x v="3"/>
    <x v="2"/>
    <x v="2"/>
    <x v="4"/>
    <x v="2"/>
    <x v="2"/>
    <x v="3"/>
    <x v="3"/>
    <x v="1"/>
    <x v="0"/>
    <x v="0"/>
    <x v="0"/>
    <x v="2"/>
    <x v="0"/>
    <x v="0"/>
    <x v="3"/>
    <x v="2"/>
    <x v="4"/>
    <x v="1"/>
    <x v="1"/>
    <x v="0"/>
    <x v="0"/>
    <x v="0"/>
    <x v="3"/>
    <x v="1"/>
    <x v="3"/>
    <x v="0"/>
    <x v="1"/>
    <x v="4"/>
    <x v="3"/>
    <x v="5"/>
    <x v="5"/>
    <x v="1"/>
    <x v="1"/>
    <x v="1"/>
    <x v="0"/>
    <x v="1"/>
    <x v="0"/>
    <x v="0"/>
    <x v="0"/>
  </r>
  <r>
    <x v="0"/>
    <x v="1"/>
    <x v="9"/>
    <x v="0"/>
    <x v="4"/>
    <x v="43"/>
    <x v="1"/>
    <x v="2"/>
    <x v="3"/>
    <x v="3"/>
    <x v="3"/>
    <x v="1"/>
    <x v="2"/>
    <x v="4"/>
    <x v="2"/>
    <x v="2"/>
    <x v="3"/>
    <x v="3"/>
    <x v="1"/>
    <x v="2"/>
    <x v="0"/>
    <x v="1"/>
    <x v="2"/>
    <x v="0"/>
    <x v="0"/>
    <x v="4"/>
    <x v="1"/>
    <x v="2"/>
    <x v="0"/>
    <x v="0"/>
    <x v="0"/>
    <x v="3"/>
    <x v="0"/>
    <x v="1"/>
    <x v="1"/>
    <x v="1"/>
    <x v="1"/>
    <x v="1"/>
    <x v="2"/>
    <x v="2"/>
    <x v="2"/>
    <x v="2"/>
    <x v="1"/>
    <x v="1"/>
    <x v="0"/>
    <x v="0"/>
    <x v="2"/>
    <x v="0"/>
    <x v="0"/>
    <x v="0"/>
  </r>
  <r>
    <x v="0"/>
    <x v="1"/>
    <x v="9"/>
    <x v="0"/>
    <x v="4"/>
    <x v="43"/>
    <x v="1"/>
    <x v="3"/>
    <x v="2"/>
    <x v="3"/>
    <x v="2"/>
    <x v="1"/>
    <x v="2"/>
    <x v="2"/>
    <x v="3"/>
    <x v="2"/>
    <x v="2"/>
    <x v="1"/>
    <x v="3"/>
    <x v="3"/>
    <x v="0"/>
    <x v="5"/>
    <x v="2"/>
    <x v="0"/>
    <x v="0"/>
    <x v="1"/>
    <x v="0"/>
    <x v="4"/>
    <x v="0"/>
    <x v="2"/>
    <x v="2"/>
    <x v="3"/>
    <x v="3"/>
    <x v="5"/>
    <x v="1"/>
    <x v="2"/>
    <x v="1"/>
    <x v="1"/>
    <x v="4"/>
    <x v="2"/>
    <x v="5"/>
    <x v="4"/>
    <x v="1"/>
    <x v="1"/>
    <x v="0"/>
    <x v="1"/>
    <x v="2"/>
    <x v="0"/>
    <x v="0"/>
    <x v="0"/>
  </r>
  <r>
    <x v="0"/>
    <x v="1"/>
    <x v="9"/>
    <x v="0"/>
    <x v="4"/>
    <x v="43"/>
    <x v="0"/>
    <x v="4"/>
    <x v="3"/>
    <x v="1"/>
    <x v="2"/>
    <x v="1"/>
    <x v="3"/>
    <x v="0"/>
    <x v="0"/>
    <x v="2"/>
    <x v="2"/>
    <x v="3"/>
    <x v="3"/>
    <x v="1"/>
    <x v="4"/>
    <x v="0"/>
    <x v="2"/>
    <x v="0"/>
    <x v="1"/>
    <x v="4"/>
    <x v="0"/>
    <x v="1"/>
    <x v="1"/>
    <x v="1"/>
    <x v="0"/>
    <x v="0"/>
    <x v="3"/>
    <x v="1"/>
    <x v="1"/>
    <x v="3"/>
    <x v="0"/>
    <x v="1"/>
    <x v="4"/>
    <x v="2"/>
    <x v="5"/>
    <x v="4"/>
    <x v="1"/>
    <x v="0"/>
    <x v="0"/>
    <x v="1"/>
    <x v="1"/>
    <x v="0"/>
    <x v="0"/>
    <x v="0"/>
  </r>
  <r>
    <x v="0"/>
    <x v="1"/>
    <x v="9"/>
    <x v="0"/>
    <x v="4"/>
    <x v="43"/>
    <x v="1"/>
    <x v="3"/>
    <x v="3"/>
    <x v="2"/>
    <x v="3"/>
    <x v="1"/>
    <x v="2"/>
    <x v="4"/>
    <x v="1"/>
    <x v="4"/>
    <x v="3"/>
    <x v="4"/>
    <x v="4"/>
    <x v="0"/>
    <x v="1"/>
    <x v="2"/>
    <x v="2"/>
    <x v="0"/>
    <x v="1"/>
    <x v="1"/>
    <x v="0"/>
    <x v="4"/>
    <x v="0"/>
    <x v="2"/>
    <x v="2"/>
    <x v="3"/>
    <x v="3"/>
    <x v="3"/>
    <x v="4"/>
    <x v="4"/>
    <x v="1"/>
    <x v="1"/>
    <x v="4"/>
    <x v="1"/>
    <x v="5"/>
    <x v="4"/>
    <x v="1"/>
    <x v="1"/>
    <x v="0"/>
    <x v="1"/>
    <x v="1"/>
    <x v="0"/>
    <x v="0"/>
    <x v="0"/>
  </r>
  <r>
    <x v="0"/>
    <x v="1"/>
    <x v="9"/>
    <x v="0"/>
    <x v="4"/>
    <x v="43"/>
    <x v="0"/>
    <x v="3"/>
    <x v="2"/>
    <x v="2"/>
    <x v="2"/>
    <x v="2"/>
    <x v="3"/>
    <x v="4"/>
    <x v="2"/>
    <x v="2"/>
    <x v="3"/>
    <x v="2"/>
    <x v="3"/>
    <x v="3"/>
    <x v="0"/>
    <x v="0"/>
    <x v="2"/>
    <x v="0"/>
    <x v="1"/>
    <x v="1"/>
    <x v="0"/>
    <x v="4"/>
    <x v="1"/>
    <x v="1"/>
    <x v="0"/>
    <x v="3"/>
    <x v="3"/>
    <x v="5"/>
    <x v="1"/>
    <x v="3"/>
    <x v="3"/>
    <x v="1"/>
    <x v="1"/>
    <x v="4"/>
    <x v="4"/>
    <x v="2"/>
    <x v="1"/>
    <x v="0"/>
    <x v="0"/>
    <x v="0"/>
    <x v="1"/>
    <x v="0"/>
    <x v="0"/>
    <x v="0"/>
  </r>
  <r>
    <x v="0"/>
    <x v="1"/>
    <x v="9"/>
    <x v="0"/>
    <x v="4"/>
    <x v="43"/>
    <x v="1"/>
    <x v="3"/>
    <x v="2"/>
    <x v="3"/>
    <x v="3"/>
    <x v="2"/>
    <x v="3"/>
    <x v="0"/>
    <x v="2"/>
    <x v="0"/>
    <x v="0"/>
    <x v="1"/>
    <x v="3"/>
    <x v="3"/>
    <x v="1"/>
    <x v="0"/>
    <x v="2"/>
    <x v="0"/>
    <x v="0"/>
    <x v="3"/>
    <x v="0"/>
    <x v="4"/>
    <x v="4"/>
    <x v="1"/>
    <x v="2"/>
    <x v="2"/>
    <x v="3"/>
    <x v="5"/>
    <x v="3"/>
    <x v="3"/>
    <x v="0"/>
    <x v="1"/>
    <x v="1"/>
    <x v="1"/>
    <x v="4"/>
    <x v="2"/>
    <x v="1"/>
    <x v="1"/>
    <x v="1"/>
    <x v="2"/>
    <x v="0"/>
    <x v="0"/>
    <x v="0"/>
    <x v="0"/>
  </r>
  <r>
    <x v="0"/>
    <x v="1"/>
    <x v="9"/>
    <x v="0"/>
    <x v="4"/>
    <x v="43"/>
    <x v="1"/>
    <x v="3"/>
    <x v="3"/>
    <x v="3"/>
    <x v="2"/>
    <x v="1"/>
    <x v="2"/>
    <x v="4"/>
    <x v="1"/>
    <x v="3"/>
    <x v="3"/>
    <x v="1"/>
    <x v="3"/>
    <x v="0"/>
    <x v="1"/>
    <x v="2"/>
    <x v="2"/>
    <x v="0"/>
    <x v="1"/>
    <x v="1"/>
    <x v="0"/>
    <x v="4"/>
    <x v="0"/>
    <x v="2"/>
    <x v="2"/>
    <x v="3"/>
    <x v="3"/>
    <x v="5"/>
    <x v="4"/>
    <x v="1"/>
    <x v="1"/>
    <x v="1"/>
    <x v="1"/>
    <x v="1"/>
    <x v="4"/>
    <x v="2"/>
    <x v="1"/>
    <x v="1"/>
    <x v="1"/>
    <x v="2"/>
    <x v="1"/>
    <x v="0"/>
    <x v="0"/>
    <x v="0"/>
  </r>
  <r>
    <x v="0"/>
    <x v="1"/>
    <x v="9"/>
    <x v="0"/>
    <x v="4"/>
    <x v="43"/>
    <x v="0"/>
    <x v="2"/>
    <x v="2"/>
    <x v="2"/>
    <x v="3"/>
    <x v="2"/>
    <x v="5"/>
    <x v="4"/>
    <x v="2"/>
    <x v="2"/>
    <x v="2"/>
    <x v="3"/>
    <x v="3"/>
    <x v="1"/>
    <x v="1"/>
    <x v="2"/>
    <x v="1"/>
    <x v="0"/>
    <x v="0"/>
    <x v="1"/>
    <x v="2"/>
    <x v="5"/>
    <x v="1"/>
    <x v="1"/>
    <x v="2"/>
    <x v="3"/>
    <x v="3"/>
    <x v="1"/>
    <x v="2"/>
    <x v="0"/>
    <x v="1"/>
    <x v="1"/>
    <x v="4"/>
    <x v="3"/>
    <x v="2"/>
    <x v="2"/>
    <x v="1"/>
    <x v="1"/>
    <x v="1"/>
    <x v="0"/>
    <x v="2"/>
    <x v="0"/>
    <x v="0"/>
    <x v="0"/>
  </r>
  <r>
    <x v="0"/>
    <x v="1"/>
    <x v="9"/>
    <x v="0"/>
    <x v="4"/>
    <x v="43"/>
    <x v="0"/>
    <x v="3"/>
    <x v="2"/>
    <x v="2"/>
    <x v="2"/>
    <x v="2"/>
    <x v="4"/>
    <x v="4"/>
    <x v="2"/>
    <x v="0"/>
    <x v="2"/>
    <x v="2"/>
    <x v="3"/>
    <x v="2"/>
    <x v="1"/>
    <x v="0"/>
    <x v="2"/>
    <x v="0"/>
    <x v="5"/>
    <x v="5"/>
    <x v="1"/>
    <x v="0"/>
    <x v="1"/>
    <x v="1"/>
    <x v="2"/>
    <x v="3"/>
    <x v="1"/>
    <x v="5"/>
    <x v="4"/>
    <x v="0"/>
    <x v="0"/>
    <x v="1"/>
    <x v="4"/>
    <x v="3"/>
    <x v="5"/>
    <x v="2"/>
    <x v="1"/>
    <x v="1"/>
    <x v="1"/>
    <x v="2"/>
    <x v="5"/>
    <x v="0"/>
    <x v="0"/>
    <x v="0"/>
  </r>
  <r>
    <x v="0"/>
    <x v="1"/>
    <x v="9"/>
    <x v="0"/>
    <x v="4"/>
    <x v="43"/>
    <x v="1"/>
    <x v="2"/>
    <x v="3"/>
    <x v="1"/>
    <x v="3"/>
    <x v="1"/>
    <x v="2"/>
    <x v="4"/>
    <x v="2"/>
    <x v="4"/>
    <x v="2"/>
    <x v="3"/>
    <x v="3"/>
    <x v="1"/>
    <x v="1"/>
    <x v="0"/>
    <x v="2"/>
    <x v="0"/>
    <x v="1"/>
    <x v="4"/>
    <x v="0"/>
    <x v="1"/>
    <x v="0"/>
    <x v="1"/>
    <x v="2"/>
    <x v="0"/>
    <x v="1"/>
    <x v="5"/>
    <x v="3"/>
    <x v="0"/>
    <x v="0"/>
    <x v="1"/>
    <x v="1"/>
    <x v="4"/>
    <x v="4"/>
    <x v="1"/>
    <x v="1"/>
    <x v="1"/>
    <x v="1"/>
    <x v="2"/>
    <x v="1"/>
    <x v="0"/>
    <x v="0"/>
    <x v="0"/>
  </r>
  <r>
    <x v="0"/>
    <x v="1"/>
    <x v="9"/>
    <x v="0"/>
    <x v="4"/>
    <x v="43"/>
    <x v="1"/>
    <x v="3"/>
    <x v="2"/>
    <x v="3"/>
    <x v="3"/>
    <x v="3"/>
    <x v="2"/>
    <x v="0"/>
    <x v="2"/>
    <x v="2"/>
    <x v="4"/>
    <x v="3"/>
    <x v="3"/>
    <x v="2"/>
    <x v="0"/>
    <x v="0"/>
    <x v="0"/>
    <x v="0"/>
    <x v="1"/>
    <x v="3"/>
    <x v="0"/>
    <x v="0"/>
    <x v="0"/>
    <x v="1"/>
    <x v="2"/>
    <x v="3"/>
    <x v="0"/>
    <x v="1"/>
    <x v="3"/>
    <x v="3"/>
    <x v="0"/>
    <x v="1"/>
    <x v="2"/>
    <x v="2"/>
    <x v="5"/>
    <x v="1"/>
    <x v="1"/>
    <x v="1"/>
    <x v="1"/>
    <x v="1"/>
    <x v="2"/>
    <x v="0"/>
    <x v="0"/>
    <x v="0"/>
  </r>
  <r>
    <x v="0"/>
    <x v="1"/>
    <x v="5"/>
    <x v="0"/>
    <x v="8"/>
    <x v="44"/>
    <x v="3"/>
    <x v="0"/>
    <x v="0"/>
    <x v="0"/>
    <x v="0"/>
    <x v="0"/>
    <x v="0"/>
    <x v="0"/>
    <x v="2"/>
    <x v="0"/>
    <x v="0"/>
    <x v="0"/>
    <x v="0"/>
    <x v="0"/>
    <x v="1"/>
    <x v="1"/>
    <x v="2"/>
    <x v="4"/>
    <x v="0"/>
    <x v="0"/>
    <x v="5"/>
    <x v="2"/>
    <x v="5"/>
    <x v="1"/>
    <x v="0"/>
    <x v="5"/>
    <x v="3"/>
    <x v="0"/>
    <x v="1"/>
    <x v="3"/>
    <x v="0"/>
    <x v="1"/>
    <x v="3"/>
    <x v="4"/>
    <x v="1"/>
    <x v="1"/>
    <x v="1"/>
    <x v="0"/>
    <x v="0"/>
    <x v="0"/>
    <x v="0"/>
    <x v="0"/>
    <x v="0"/>
    <x v="0"/>
  </r>
  <r>
    <x v="0"/>
    <x v="1"/>
    <x v="5"/>
    <x v="0"/>
    <x v="8"/>
    <x v="44"/>
    <x v="1"/>
    <x v="4"/>
    <x v="1"/>
    <x v="1"/>
    <x v="1"/>
    <x v="3"/>
    <x v="5"/>
    <x v="5"/>
    <x v="4"/>
    <x v="1"/>
    <x v="4"/>
    <x v="3"/>
    <x v="4"/>
    <x v="1"/>
    <x v="4"/>
    <x v="5"/>
    <x v="1"/>
    <x v="1"/>
    <x v="1"/>
    <x v="1"/>
    <x v="1"/>
    <x v="0"/>
    <x v="4"/>
    <x v="0"/>
    <x v="4"/>
    <x v="1"/>
    <x v="1"/>
    <x v="1"/>
    <x v="4"/>
    <x v="3"/>
    <x v="4"/>
    <x v="1"/>
    <x v="5"/>
    <x v="5"/>
    <x v="3"/>
    <x v="3"/>
    <x v="1"/>
    <x v="2"/>
    <x v="1"/>
    <x v="2"/>
    <x v="4"/>
    <x v="0"/>
    <x v="0"/>
    <x v="0"/>
  </r>
  <r>
    <x v="0"/>
    <x v="1"/>
    <x v="5"/>
    <x v="0"/>
    <x v="8"/>
    <x v="44"/>
    <x v="0"/>
    <x v="0"/>
    <x v="2"/>
    <x v="0"/>
    <x v="0"/>
    <x v="0"/>
    <x v="0"/>
    <x v="0"/>
    <x v="0"/>
    <x v="0"/>
    <x v="0"/>
    <x v="3"/>
    <x v="0"/>
    <x v="3"/>
    <x v="0"/>
    <x v="0"/>
    <x v="1"/>
    <x v="0"/>
    <x v="4"/>
    <x v="0"/>
    <x v="0"/>
    <x v="4"/>
    <x v="1"/>
    <x v="1"/>
    <x v="2"/>
    <x v="0"/>
    <x v="0"/>
    <x v="1"/>
    <x v="0"/>
    <x v="0"/>
    <x v="0"/>
    <x v="1"/>
    <x v="1"/>
    <x v="4"/>
    <x v="1"/>
    <x v="1"/>
    <x v="1"/>
    <x v="0"/>
    <x v="0"/>
    <x v="0"/>
    <x v="0"/>
    <x v="0"/>
    <x v="0"/>
    <x v="0"/>
  </r>
  <r>
    <x v="0"/>
    <x v="1"/>
    <x v="5"/>
    <x v="0"/>
    <x v="8"/>
    <x v="44"/>
    <x v="0"/>
    <x v="3"/>
    <x v="0"/>
    <x v="3"/>
    <x v="3"/>
    <x v="2"/>
    <x v="3"/>
    <x v="4"/>
    <x v="2"/>
    <x v="0"/>
    <x v="2"/>
    <x v="2"/>
    <x v="1"/>
    <x v="3"/>
    <x v="1"/>
    <x v="0"/>
    <x v="2"/>
    <x v="0"/>
    <x v="0"/>
    <x v="3"/>
    <x v="0"/>
    <x v="4"/>
    <x v="1"/>
    <x v="1"/>
    <x v="2"/>
    <x v="3"/>
    <x v="3"/>
    <x v="1"/>
    <x v="1"/>
    <x v="0"/>
    <x v="3"/>
    <x v="1"/>
    <x v="1"/>
    <x v="1"/>
    <x v="2"/>
    <x v="5"/>
    <x v="1"/>
    <x v="0"/>
    <x v="0"/>
    <x v="0"/>
    <x v="0"/>
    <x v="0"/>
    <x v="0"/>
    <x v="0"/>
  </r>
  <r>
    <x v="0"/>
    <x v="1"/>
    <x v="5"/>
    <x v="0"/>
    <x v="8"/>
    <x v="44"/>
    <x v="0"/>
    <x v="0"/>
    <x v="2"/>
    <x v="3"/>
    <x v="3"/>
    <x v="2"/>
    <x v="2"/>
    <x v="4"/>
    <x v="2"/>
    <x v="2"/>
    <x v="0"/>
    <x v="3"/>
    <x v="0"/>
    <x v="3"/>
    <x v="1"/>
    <x v="2"/>
    <x v="2"/>
    <x v="0"/>
    <x v="0"/>
    <x v="3"/>
    <x v="1"/>
    <x v="4"/>
    <x v="0"/>
    <x v="2"/>
    <x v="2"/>
    <x v="3"/>
    <x v="0"/>
    <x v="3"/>
    <x v="3"/>
    <x v="1"/>
    <x v="0"/>
    <x v="1"/>
    <x v="4"/>
    <x v="1"/>
    <x v="4"/>
    <x v="5"/>
    <x v="1"/>
    <x v="1"/>
    <x v="1"/>
    <x v="0"/>
    <x v="0"/>
    <x v="0"/>
    <x v="0"/>
    <x v="0"/>
  </r>
  <r>
    <x v="0"/>
    <x v="1"/>
    <x v="5"/>
    <x v="0"/>
    <x v="8"/>
    <x v="44"/>
    <x v="1"/>
    <x v="2"/>
    <x v="1"/>
    <x v="1"/>
    <x v="1"/>
    <x v="3"/>
    <x v="5"/>
    <x v="0"/>
    <x v="1"/>
    <x v="4"/>
    <x v="3"/>
    <x v="4"/>
    <x v="0"/>
    <x v="0"/>
    <x v="4"/>
    <x v="4"/>
    <x v="2"/>
    <x v="0"/>
    <x v="3"/>
    <x v="4"/>
    <x v="4"/>
    <x v="5"/>
    <x v="4"/>
    <x v="0"/>
    <x v="1"/>
    <x v="1"/>
    <x v="4"/>
    <x v="5"/>
    <x v="3"/>
    <x v="2"/>
    <x v="4"/>
    <x v="0"/>
    <x v="0"/>
    <x v="0"/>
    <x v="0"/>
    <x v="0"/>
    <x v="1"/>
    <x v="0"/>
    <x v="1"/>
    <x v="2"/>
    <x v="2"/>
    <x v="0"/>
    <x v="0"/>
    <x v="0"/>
  </r>
  <r>
    <x v="0"/>
    <x v="1"/>
    <x v="5"/>
    <x v="0"/>
    <x v="8"/>
    <x v="44"/>
    <x v="0"/>
    <x v="3"/>
    <x v="2"/>
    <x v="3"/>
    <x v="2"/>
    <x v="2"/>
    <x v="2"/>
    <x v="4"/>
    <x v="0"/>
    <x v="2"/>
    <x v="2"/>
    <x v="2"/>
    <x v="0"/>
    <x v="0"/>
    <x v="1"/>
    <x v="2"/>
    <x v="2"/>
    <x v="0"/>
    <x v="0"/>
    <x v="3"/>
    <x v="1"/>
    <x v="0"/>
    <x v="1"/>
    <x v="1"/>
    <x v="2"/>
    <x v="3"/>
    <x v="3"/>
    <x v="5"/>
    <x v="1"/>
    <x v="3"/>
    <x v="0"/>
    <x v="1"/>
    <x v="2"/>
    <x v="2"/>
    <x v="2"/>
    <x v="2"/>
    <x v="1"/>
    <x v="1"/>
    <x v="0"/>
    <x v="0"/>
    <x v="1"/>
    <x v="0"/>
    <x v="0"/>
    <x v="0"/>
  </r>
  <r>
    <x v="0"/>
    <x v="1"/>
    <x v="5"/>
    <x v="0"/>
    <x v="8"/>
    <x v="44"/>
    <x v="0"/>
    <x v="3"/>
    <x v="2"/>
    <x v="1"/>
    <x v="2"/>
    <x v="2"/>
    <x v="4"/>
    <x v="4"/>
    <x v="3"/>
    <x v="2"/>
    <x v="2"/>
    <x v="0"/>
    <x v="1"/>
    <x v="2"/>
    <x v="1"/>
    <x v="0"/>
    <x v="1"/>
    <x v="0"/>
    <x v="0"/>
    <x v="3"/>
    <x v="1"/>
    <x v="1"/>
    <x v="1"/>
    <x v="1"/>
    <x v="2"/>
    <x v="3"/>
    <x v="1"/>
    <x v="5"/>
    <x v="1"/>
    <x v="2"/>
    <x v="0"/>
    <x v="1"/>
    <x v="1"/>
    <x v="1"/>
    <x v="2"/>
    <x v="2"/>
    <x v="1"/>
    <x v="0"/>
    <x v="0"/>
    <x v="0"/>
    <x v="0"/>
    <x v="0"/>
    <x v="0"/>
    <x v="0"/>
  </r>
  <r>
    <x v="0"/>
    <x v="1"/>
    <x v="5"/>
    <x v="0"/>
    <x v="8"/>
    <x v="44"/>
    <x v="1"/>
    <x v="3"/>
    <x v="3"/>
    <x v="2"/>
    <x v="3"/>
    <x v="1"/>
    <x v="2"/>
    <x v="4"/>
    <x v="2"/>
    <x v="2"/>
    <x v="2"/>
    <x v="3"/>
    <x v="3"/>
    <x v="2"/>
    <x v="1"/>
    <x v="2"/>
    <x v="2"/>
    <x v="0"/>
    <x v="0"/>
    <x v="1"/>
    <x v="1"/>
    <x v="2"/>
    <x v="0"/>
    <x v="1"/>
    <x v="2"/>
    <x v="3"/>
    <x v="1"/>
    <x v="5"/>
    <x v="1"/>
    <x v="2"/>
    <x v="1"/>
    <x v="1"/>
    <x v="4"/>
    <x v="2"/>
    <x v="2"/>
    <x v="2"/>
    <x v="1"/>
    <x v="1"/>
    <x v="1"/>
    <x v="1"/>
    <x v="2"/>
    <x v="0"/>
    <x v="0"/>
    <x v="0"/>
  </r>
  <r>
    <x v="0"/>
    <x v="1"/>
    <x v="5"/>
    <x v="0"/>
    <x v="8"/>
    <x v="44"/>
    <x v="1"/>
    <x v="2"/>
    <x v="3"/>
    <x v="3"/>
    <x v="3"/>
    <x v="3"/>
    <x v="4"/>
    <x v="2"/>
    <x v="2"/>
    <x v="3"/>
    <x v="3"/>
    <x v="3"/>
    <x v="3"/>
    <x v="2"/>
    <x v="3"/>
    <x v="1"/>
    <x v="2"/>
    <x v="1"/>
    <x v="1"/>
    <x v="4"/>
    <x v="4"/>
    <x v="5"/>
    <x v="0"/>
    <x v="0"/>
    <x v="1"/>
    <x v="0"/>
    <x v="4"/>
    <x v="5"/>
    <x v="3"/>
    <x v="3"/>
    <x v="1"/>
    <x v="1"/>
    <x v="2"/>
    <x v="2"/>
    <x v="2"/>
    <x v="2"/>
    <x v="1"/>
    <x v="0"/>
    <x v="0"/>
    <x v="0"/>
    <x v="0"/>
    <x v="0"/>
    <x v="0"/>
    <x v="0"/>
  </r>
  <r>
    <x v="0"/>
    <x v="1"/>
    <x v="5"/>
    <x v="0"/>
    <x v="8"/>
    <x v="44"/>
    <x v="0"/>
    <x v="3"/>
    <x v="0"/>
    <x v="2"/>
    <x v="0"/>
    <x v="0"/>
    <x v="2"/>
    <x v="0"/>
    <x v="2"/>
    <x v="0"/>
    <x v="0"/>
    <x v="0"/>
    <x v="1"/>
    <x v="0"/>
    <x v="1"/>
    <x v="0"/>
    <x v="2"/>
    <x v="0"/>
    <x v="0"/>
    <x v="3"/>
    <x v="0"/>
    <x v="1"/>
    <x v="1"/>
    <x v="1"/>
    <x v="0"/>
    <x v="0"/>
    <x v="0"/>
    <x v="3"/>
    <x v="0"/>
    <x v="0"/>
    <x v="3"/>
    <x v="1"/>
    <x v="1"/>
    <x v="1"/>
    <x v="1"/>
    <x v="1"/>
    <x v="1"/>
    <x v="0"/>
    <x v="0"/>
    <x v="0"/>
    <x v="1"/>
    <x v="0"/>
    <x v="0"/>
    <x v="0"/>
  </r>
  <r>
    <x v="0"/>
    <x v="1"/>
    <x v="5"/>
    <x v="0"/>
    <x v="8"/>
    <x v="44"/>
    <x v="1"/>
    <x v="3"/>
    <x v="2"/>
    <x v="4"/>
    <x v="2"/>
    <x v="5"/>
    <x v="1"/>
    <x v="1"/>
    <x v="4"/>
    <x v="3"/>
    <x v="2"/>
    <x v="0"/>
    <x v="2"/>
    <x v="4"/>
    <x v="3"/>
    <x v="2"/>
    <x v="0"/>
    <x v="4"/>
    <x v="1"/>
    <x v="3"/>
    <x v="2"/>
    <x v="5"/>
    <x v="1"/>
    <x v="1"/>
    <x v="0"/>
    <x v="4"/>
    <x v="5"/>
    <x v="2"/>
    <x v="2"/>
    <x v="2"/>
    <x v="2"/>
    <x v="1"/>
    <x v="4"/>
    <x v="3"/>
    <x v="4"/>
    <x v="5"/>
    <x v="1"/>
    <x v="0"/>
    <x v="1"/>
    <x v="0"/>
    <x v="0"/>
    <x v="0"/>
    <x v="0"/>
    <x v="0"/>
  </r>
  <r>
    <x v="0"/>
    <x v="1"/>
    <x v="5"/>
    <x v="0"/>
    <x v="8"/>
    <x v="44"/>
    <x v="1"/>
    <x v="3"/>
    <x v="3"/>
    <x v="3"/>
    <x v="3"/>
    <x v="1"/>
    <x v="2"/>
    <x v="4"/>
    <x v="3"/>
    <x v="2"/>
    <x v="3"/>
    <x v="3"/>
    <x v="4"/>
    <x v="1"/>
    <x v="1"/>
    <x v="4"/>
    <x v="3"/>
    <x v="0"/>
    <x v="4"/>
    <x v="1"/>
    <x v="0"/>
    <x v="4"/>
    <x v="1"/>
    <x v="1"/>
    <x v="0"/>
    <x v="0"/>
    <x v="3"/>
    <x v="5"/>
    <x v="3"/>
    <x v="1"/>
    <x v="0"/>
    <x v="1"/>
    <x v="1"/>
    <x v="2"/>
    <x v="1"/>
    <x v="2"/>
    <x v="1"/>
    <x v="1"/>
    <x v="0"/>
    <x v="1"/>
    <x v="2"/>
    <x v="0"/>
    <x v="0"/>
    <x v="0"/>
  </r>
  <r>
    <x v="0"/>
    <x v="1"/>
    <x v="5"/>
    <x v="0"/>
    <x v="8"/>
    <x v="44"/>
    <x v="0"/>
    <x v="3"/>
    <x v="2"/>
    <x v="3"/>
    <x v="3"/>
    <x v="2"/>
    <x v="2"/>
    <x v="4"/>
    <x v="2"/>
    <x v="2"/>
    <x v="2"/>
    <x v="2"/>
    <x v="1"/>
    <x v="3"/>
    <x v="4"/>
    <x v="2"/>
    <x v="2"/>
    <x v="0"/>
    <x v="1"/>
    <x v="1"/>
    <x v="0"/>
    <x v="4"/>
    <x v="1"/>
    <x v="1"/>
    <x v="0"/>
    <x v="0"/>
    <x v="3"/>
    <x v="1"/>
    <x v="0"/>
    <x v="3"/>
    <x v="0"/>
    <x v="1"/>
    <x v="1"/>
    <x v="4"/>
    <x v="2"/>
    <x v="2"/>
    <x v="1"/>
    <x v="0"/>
    <x v="1"/>
    <x v="0"/>
    <x v="1"/>
    <x v="0"/>
    <x v="0"/>
    <x v="0"/>
  </r>
  <r>
    <x v="0"/>
    <x v="1"/>
    <x v="5"/>
    <x v="0"/>
    <x v="8"/>
    <x v="44"/>
    <x v="0"/>
    <x v="0"/>
    <x v="0"/>
    <x v="1"/>
    <x v="2"/>
    <x v="0"/>
    <x v="2"/>
    <x v="4"/>
    <x v="0"/>
    <x v="2"/>
    <x v="0"/>
    <x v="3"/>
    <x v="0"/>
    <x v="3"/>
    <x v="1"/>
    <x v="0"/>
    <x v="0"/>
    <x v="4"/>
    <x v="1"/>
    <x v="3"/>
    <x v="0"/>
    <x v="0"/>
    <x v="1"/>
    <x v="1"/>
    <x v="0"/>
    <x v="3"/>
    <x v="0"/>
    <x v="1"/>
    <x v="1"/>
    <x v="1"/>
    <x v="1"/>
    <x v="0"/>
    <x v="0"/>
    <x v="0"/>
    <x v="0"/>
    <x v="0"/>
    <x v="5"/>
    <x v="1"/>
    <x v="1"/>
    <x v="0"/>
    <x v="0"/>
    <x v="0"/>
    <x v="0"/>
    <x v="0"/>
  </r>
  <r>
    <x v="0"/>
    <x v="1"/>
    <x v="5"/>
    <x v="0"/>
    <x v="8"/>
    <x v="44"/>
    <x v="1"/>
    <x v="3"/>
    <x v="2"/>
    <x v="2"/>
    <x v="3"/>
    <x v="1"/>
    <x v="4"/>
    <x v="4"/>
    <x v="2"/>
    <x v="3"/>
    <x v="2"/>
    <x v="4"/>
    <x v="1"/>
    <x v="3"/>
    <x v="1"/>
    <x v="4"/>
    <x v="2"/>
    <x v="0"/>
    <x v="1"/>
    <x v="3"/>
    <x v="0"/>
    <x v="4"/>
    <x v="2"/>
    <x v="3"/>
    <x v="2"/>
    <x v="3"/>
    <x v="3"/>
    <x v="3"/>
    <x v="1"/>
    <x v="3"/>
    <x v="0"/>
    <x v="0"/>
    <x v="0"/>
    <x v="0"/>
    <x v="0"/>
    <x v="0"/>
    <x v="5"/>
    <x v="3"/>
    <x v="1"/>
    <x v="2"/>
    <x v="1"/>
    <x v="0"/>
    <x v="0"/>
    <x v="0"/>
  </r>
  <r>
    <x v="0"/>
    <x v="1"/>
    <x v="5"/>
    <x v="0"/>
    <x v="8"/>
    <x v="44"/>
    <x v="0"/>
    <x v="0"/>
    <x v="0"/>
    <x v="0"/>
    <x v="0"/>
    <x v="0"/>
    <x v="4"/>
    <x v="0"/>
    <x v="0"/>
    <x v="0"/>
    <x v="0"/>
    <x v="0"/>
    <x v="1"/>
    <x v="3"/>
    <x v="0"/>
    <x v="0"/>
    <x v="0"/>
    <x v="4"/>
    <x v="4"/>
    <x v="0"/>
    <x v="0"/>
    <x v="0"/>
    <x v="1"/>
    <x v="1"/>
    <x v="0"/>
    <x v="0"/>
    <x v="0"/>
    <x v="0"/>
    <x v="0"/>
    <x v="0"/>
    <x v="0"/>
    <x v="1"/>
    <x v="3"/>
    <x v="4"/>
    <x v="1"/>
    <x v="1"/>
    <x v="1"/>
    <x v="0"/>
    <x v="0"/>
    <x v="0"/>
    <x v="0"/>
    <x v="0"/>
    <x v="0"/>
    <x v="0"/>
  </r>
  <r>
    <x v="0"/>
    <x v="1"/>
    <x v="5"/>
    <x v="0"/>
    <x v="8"/>
    <x v="44"/>
    <x v="0"/>
    <x v="3"/>
    <x v="2"/>
    <x v="3"/>
    <x v="2"/>
    <x v="2"/>
    <x v="4"/>
    <x v="4"/>
    <x v="3"/>
    <x v="2"/>
    <x v="3"/>
    <x v="3"/>
    <x v="1"/>
    <x v="2"/>
    <x v="3"/>
    <x v="2"/>
    <x v="4"/>
    <x v="2"/>
    <x v="1"/>
    <x v="1"/>
    <x v="4"/>
    <x v="2"/>
    <x v="0"/>
    <x v="1"/>
    <x v="1"/>
    <x v="3"/>
    <x v="4"/>
    <x v="5"/>
    <x v="3"/>
    <x v="0"/>
    <x v="1"/>
    <x v="0"/>
    <x v="0"/>
    <x v="0"/>
    <x v="0"/>
    <x v="0"/>
    <x v="0"/>
    <x v="1"/>
    <x v="1"/>
    <x v="1"/>
    <x v="1"/>
    <x v="0"/>
    <x v="0"/>
    <x v="0"/>
  </r>
  <r>
    <x v="0"/>
    <x v="1"/>
    <x v="5"/>
    <x v="0"/>
    <x v="8"/>
    <x v="44"/>
    <x v="1"/>
    <x v="3"/>
    <x v="3"/>
    <x v="2"/>
    <x v="2"/>
    <x v="2"/>
    <x v="2"/>
    <x v="4"/>
    <x v="2"/>
    <x v="2"/>
    <x v="0"/>
    <x v="3"/>
    <x v="0"/>
    <x v="3"/>
    <x v="1"/>
    <x v="2"/>
    <x v="2"/>
    <x v="0"/>
    <x v="0"/>
    <x v="0"/>
    <x v="0"/>
    <x v="4"/>
    <x v="4"/>
    <x v="2"/>
    <x v="1"/>
    <x v="3"/>
    <x v="0"/>
    <x v="1"/>
    <x v="1"/>
    <x v="3"/>
    <x v="0"/>
    <x v="1"/>
    <x v="2"/>
    <x v="2"/>
    <x v="1"/>
    <x v="5"/>
    <x v="1"/>
    <x v="1"/>
    <x v="0"/>
    <x v="2"/>
    <x v="1"/>
    <x v="0"/>
    <x v="0"/>
    <x v="0"/>
  </r>
  <r>
    <x v="0"/>
    <x v="1"/>
    <x v="5"/>
    <x v="0"/>
    <x v="8"/>
    <x v="44"/>
    <x v="0"/>
    <x v="3"/>
    <x v="2"/>
    <x v="0"/>
    <x v="2"/>
    <x v="2"/>
    <x v="2"/>
    <x v="4"/>
    <x v="2"/>
    <x v="2"/>
    <x v="4"/>
    <x v="4"/>
    <x v="3"/>
    <x v="2"/>
    <x v="3"/>
    <x v="2"/>
    <x v="4"/>
    <x v="2"/>
    <x v="3"/>
    <x v="1"/>
    <x v="4"/>
    <x v="0"/>
    <x v="6"/>
    <x v="2"/>
    <x v="1"/>
    <x v="3"/>
    <x v="4"/>
    <x v="5"/>
    <x v="1"/>
    <x v="3"/>
    <x v="1"/>
    <x v="0"/>
    <x v="0"/>
    <x v="0"/>
    <x v="0"/>
    <x v="0"/>
    <x v="3"/>
    <x v="0"/>
    <x v="0"/>
    <x v="2"/>
    <x v="1"/>
    <x v="0"/>
    <x v="0"/>
    <x v="0"/>
  </r>
  <r>
    <x v="0"/>
    <x v="1"/>
    <x v="5"/>
    <x v="0"/>
    <x v="8"/>
    <x v="44"/>
    <x v="1"/>
    <x v="2"/>
    <x v="3"/>
    <x v="3"/>
    <x v="3"/>
    <x v="1"/>
    <x v="2"/>
    <x v="2"/>
    <x v="3"/>
    <x v="3"/>
    <x v="3"/>
    <x v="3"/>
    <x v="3"/>
    <x v="2"/>
    <x v="3"/>
    <x v="1"/>
    <x v="1"/>
    <x v="1"/>
    <x v="1"/>
    <x v="1"/>
    <x v="1"/>
    <x v="0"/>
    <x v="4"/>
    <x v="0"/>
    <x v="1"/>
    <x v="2"/>
    <x v="1"/>
    <x v="1"/>
    <x v="3"/>
    <x v="1"/>
    <x v="1"/>
    <x v="2"/>
    <x v="0"/>
    <x v="0"/>
    <x v="0"/>
    <x v="0"/>
    <x v="1"/>
    <x v="1"/>
    <x v="0"/>
    <x v="1"/>
    <x v="1"/>
    <x v="0"/>
    <x v="0"/>
    <x v="0"/>
  </r>
  <r>
    <x v="0"/>
    <x v="1"/>
    <x v="5"/>
    <x v="0"/>
    <x v="8"/>
    <x v="44"/>
    <x v="1"/>
    <x v="0"/>
    <x v="2"/>
    <x v="1"/>
    <x v="2"/>
    <x v="2"/>
    <x v="3"/>
    <x v="0"/>
    <x v="2"/>
    <x v="2"/>
    <x v="0"/>
    <x v="1"/>
    <x v="0"/>
    <x v="0"/>
    <x v="0"/>
    <x v="0"/>
    <x v="1"/>
    <x v="0"/>
    <x v="0"/>
    <x v="3"/>
    <x v="5"/>
    <x v="5"/>
    <x v="0"/>
    <x v="1"/>
    <x v="2"/>
    <x v="2"/>
    <x v="1"/>
    <x v="4"/>
    <x v="0"/>
    <x v="1"/>
    <x v="3"/>
    <x v="1"/>
    <x v="2"/>
    <x v="1"/>
    <x v="2"/>
    <x v="1"/>
    <x v="1"/>
    <x v="1"/>
    <x v="1"/>
    <x v="1"/>
    <x v="0"/>
    <x v="0"/>
    <x v="0"/>
    <x v="0"/>
  </r>
  <r>
    <x v="0"/>
    <x v="1"/>
    <x v="5"/>
    <x v="0"/>
    <x v="8"/>
    <x v="44"/>
    <x v="0"/>
    <x v="3"/>
    <x v="3"/>
    <x v="1"/>
    <x v="3"/>
    <x v="3"/>
    <x v="4"/>
    <x v="0"/>
    <x v="1"/>
    <x v="3"/>
    <x v="3"/>
    <x v="4"/>
    <x v="3"/>
    <x v="0"/>
    <x v="1"/>
    <x v="2"/>
    <x v="2"/>
    <x v="0"/>
    <x v="1"/>
    <x v="1"/>
    <x v="0"/>
    <x v="4"/>
    <x v="0"/>
    <x v="2"/>
    <x v="2"/>
    <x v="3"/>
    <x v="3"/>
    <x v="1"/>
    <x v="4"/>
    <x v="2"/>
    <x v="0"/>
    <x v="1"/>
    <x v="1"/>
    <x v="1"/>
    <x v="2"/>
    <x v="4"/>
    <x v="1"/>
    <x v="1"/>
    <x v="1"/>
    <x v="1"/>
    <x v="2"/>
    <x v="0"/>
    <x v="0"/>
    <x v="0"/>
  </r>
  <r>
    <x v="0"/>
    <x v="1"/>
    <x v="5"/>
    <x v="0"/>
    <x v="8"/>
    <x v="44"/>
    <x v="1"/>
    <x v="2"/>
    <x v="1"/>
    <x v="2"/>
    <x v="3"/>
    <x v="1"/>
    <x v="4"/>
    <x v="4"/>
    <x v="2"/>
    <x v="3"/>
    <x v="3"/>
    <x v="1"/>
    <x v="3"/>
    <x v="3"/>
    <x v="1"/>
    <x v="1"/>
    <x v="2"/>
    <x v="0"/>
    <x v="0"/>
    <x v="3"/>
    <x v="1"/>
    <x v="0"/>
    <x v="4"/>
    <x v="2"/>
    <x v="2"/>
    <x v="3"/>
    <x v="3"/>
    <x v="1"/>
    <x v="1"/>
    <x v="2"/>
    <x v="1"/>
    <x v="1"/>
    <x v="5"/>
    <x v="2"/>
    <x v="5"/>
    <x v="4"/>
    <x v="1"/>
    <x v="3"/>
    <x v="1"/>
    <x v="1"/>
    <x v="2"/>
    <x v="0"/>
    <x v="0"/>
    <x v="0"/>
  </r>
  <r>
    <x v="0"/>
    <x v="1"/>
    <x v="5"/>
    <x v="0"/>
    <x v="8"/>
    <x v="44"/>
    <x v="1"/>
    <x v="2"/>
    <x v="3"/>
    <x v="3"/>
    <x v="2"/>
    <x v="1"/>
    <x v="2"/>
    <x v="2"/>
    <x v="3"/>
    <x v="3"/>
    <x v="3"/>
    <x v="1"/>
    <x v="1"/>
    <x v="3"/>
    <x v="3"/>
    <x v="1"/>
    <x v="2"/>
    <x v="0"/>
    <x v="1"/>
    <x v="1"/>
    <x v="1"/>
    <x v="2"/>
    <x v="4"/>
    <x v="0"/>
    <x v="1"/>
    <x v="3"/>
    <x v="3"/>
    <x v="1"/>
    <x v="1"/>
    <x v="2"/>
    <x v="0"/>
    <x v="0"/>
    <x v="0"/>
    <x v="0"/>
    <x v="0"/>
    <x v="0"/>
    <x v="3"/>
    <x v="0"/>
    <x v="1"/>
    <x v="2"/>
    <x v="1"/>
    <x v="0"/>
    <x v="0"/>
    <x v="0"/>
  </r>
  <r>
    <x v="0"/>
    <x v="1"/>
    <x v="9"/>
    <x v="0"/>
    <x v="4"/>
    <x v="41"/>
    <x v="1"/>
    <x v="3"/>
    <x v="2"/>
    <x v="0"/>
    <x v="0"/>
    <x v="0"/>
    <x v="4"/>
    <x v="0"/>
    <x v="3"/>
    <x v="0"/>
    <x v="2"/>
    <x v="3"/>
    <x v="0"/>
    <x v="1"/>
    <x v="0"/>
    <x v="0"/>
    <x v="0"/>
    <x v="0"/>
    <x v="4"/>
    <x v="3"/>
    <x v="1"/>
    <x v="2"/>
    <x v="0"/>
    <x v="1"/>
    <x v="0"/>
    <x v="3"/>
    <x v="2"/>
    <x v="4"/>
    <x v="3"/>
    <x v="0"/>
    <x v="3"/>
    <x v="1"/>
    <x v="1"/>
    <x v="4"/>
    <x v="4"/>
    <x v="1"/>
    <x v="1"/>
    <x v="0"/>
    <x v="0"/>
    <x v="1"/>
    <x v="0"/>
    <x v="0"/>
    <x v="0"/>
    <x v="0"/>
  </r>
  <r>
    <x v="0"/>
    <x v="1"/>
    <x v="9"/>
    <x v="0"/>
    <x v="4"/>
    <x v="41"/>
    <x v="1"/>
    <x v="2"/>
    <x v="3"/>
    <x v="3"/>
    <x v="2"/>
    <x v="1"/>
    <x v="3"/>
    <x v="4"/>
    <x v="2"/>
    <x v="2"/>
    <x v="2"/>
    <x v="1"/>
    <x v="1"/>
    <x v="3"/>
    <x v="0"/>
    <x v="4"/>
    <x v="2"/>
    <x v="0"/>
    <x v="1"/>
    <x v="3"/>
    <x v="1"/>
    <x v="4"/>
    <x v="1"/>
    <x v="2"/>
    <x v="2"/>
    <x v="3"/>
    <x v="0"/>
    <x v="1"/>
    <x v="1"/>
    <x v="3"/>
    <x v="0"/>
    <x v="1"/>
    <x v="5"/>
    <x v="5"/>
    <x v="3"/>
    <x v="3"/>
    <x v="1"/>
    <x v="0"/>
    <x v="0"/>
    <x v="1"/>
    <x v="0"/>
    <x v="0"/>
    <x v="0"/>
    <x v="0"/>
  </r>
  <r>
    <x v="0"/>
    <x v="1"/>
    <x v="8"/>
    <x v="0"/>
    <x v="15"/>
    <x v="40"/>
    <x v="0"/>
    <x v="0"/>
    <x v="0"/>
    <x v="2"/>
    <x v="2"/>
    <x v="0"/>
    <x v="3"/>
    <x v="4"/>
    <x v="0"/>
    <x v="2"/>
    <x v="0"/>
    <x v="2"/>
    <x v="1"/>
    <x v="3"/>
    <x v="0"/>
    <x v="0"/>
    <x v="2"/>
    <x v="0"/>
    <x v="2"/>
    <x v="2"/>
    <x v="1"/>
    <x v="0"/>
    <x v="1"/>
    <x v="1"/>
    <x v="0"/>
    <x v="0"/>
    <x v="0"/>
    <x v="0"/>
    <x v="0"/>
    <x v="3"/>
    <x v="0"/>
    <x v="1"/>
    <x v="1"/>
    <x v="1"/>
    <x v="1"/>
    <x v="1"/>
    <x v="1"/>
    <x v="1"/>
    <x v="1"/>
    <x v="0"/>
    <x v="1"/>
    <x v="0"/>
    <x v="0"/>
    <x v="0"/>
  </r>
  <r>
    <x v="0"/>
    <x v="1"/>
    <x v="9"/>
    <x v="0"/>
    <x v="4"/>
    <x v="41"/>
    <x v="1"/>
    <x v="2"/>
    <x v="3"/>
    <x v="1"/>
    <x v="3"/>
    <x v="3"/>
    <x v="2"/>
    <x v="0"/>
    <x v="3"/>
    <x v="2"/>
    <x v="2"/>
    <x v="1"/>
    <x v="4"/>
    <x v="0"/>
    <x v="1"/>
    <x v="0"/>
    <x v="2"/>
    <x v="0"/>
    <x v="2"/>
    <x v="1"/>
    <x v="1"/>
    <x v="0"/>
    <x v="1"/>
    <x v="2"/>
    <x v="2"/>
    <x v="3"/>
    <x v="3"/>
    <x v="5"/>
    <x v="1"/>
    <x v="0"/>
    <x v="1"/>
    <x v="1"/>
    <x v="3"/>
    <x v="4"/>
    <x v="4"/>
    <x v="1"/>
    <x v="1"/>
    <x v="3"/>
    <x v="0"/>
    <x v="1"/>
    <x v="2"/>
    <x v="0"/>
    <x v="0"/>
    <x v="0"/>
  </r>
  <r>
    <x v="0"/>
    <x v="1"/>
    <x v="9"/>
    <x v="0"/>
    <x v="4"/>
    <x v="41"/>
    <x v="1"/>
    <x v="2"/>
    <x v="2"/>
    <x v="1"/>
    <x v="1"/>
    <x v="1"/>
    <x v="2"/>
    <x v="4"/>
    <x v="3"/>
    <x v="2"/>
    <x v="3"/>
    <x v="1"/>
    <x v="3"/>
    <x v="2"/>
    <x v="0"/>
    <x v="0"/>
    <x v="4"/>
    <x v="1"/>
    <x v="1"/>
    <x v="3"/>
    <x v="0"/>
    <x v="0"/>
    <x v="0"/>
    <x v="1"/>
    <x v="2"/>
    <x v="0"/>
    <x v="1"/>
    <x v="4"/>
    <x v="3"/>
    <x v="2"/>
    <x v="0"/>
    <x v="1"/>
    <x v="3"/>
    <x v="2"/>
    <x v="2"/>
    <x v="1"/>
    <x v="1"/>
    <x v="1"/>
    <x v="0"/>
    <x v="1"/>
    <x v="1"/>
    <x v="0"/>
    <x v="0"/>
    <x v="0"/>
  </r>
  <r>
    <x v="0"/>
    <x v="1"/>
    <x v="9"/>
    <x v="0"/>
    <x v="4"/>
    <x v="12"/>
    <x v="1"/>
    <x v="3"/>
    <x v="2"/>
    <x v="3"/>
    <x v="2"/>
    <x v="2"/>
    <x v="2"/>
    <x v="0"/>
    <x v="0"/>
    <x v="2"/>
    <x v="2"/>
    <x v="2"/>
    <x v="3"/>
    <x v="1"/>
    <x v="1"/>
    <x v="2"/>
    <x v="0"/>
    <x v="0"/>
    <x v="1"/>
    <x v="0"/>
    <x v="1"/>
    <x v="4"/>
    <x v="1"/>
    <x v="1"/>
    <x v="2"/>
    <x v="3"/>
    <x v="3"/>
    <x v="5"/>
    <x v="0"/>
    <x v="3"/>
    <x v="3"/>
    <x v="1"/>
    <x v="1"/>
    <x v="1"/>
    <x v="4"/>
    <x v="1"/>
    <x v="1"/>
    <x v="1"/>
    <x v="0"/>
    <x v="1"/>
    <x v="1"/>
    <x v="0"/>
    <x v="0"/>
    <x v="0"/>
  </r>
  <r>
    <x v="0"/>
    <x v="1"/>
    <x v="9"/>
    <x v="0"/>
    <x v="4"/>
    <x v="12"/>
    <x v="1"/>
    <x v="0"/>
    <x v="2"/>
    <x v="2"/>
    <x v="3"/>
    <x v="2"/>
    <x v="2"/>
    <x v="2"/>
    <x v="3"/>
    <x v="2"/>
    <x v="2"/>
    <x v="1"/>
    <x v="1"/>
    <x v="0"/>
    <x v="0"/>
    <x v="0"/>
    <x v="0"/>
    <x v="0"/>
    <x v="1"/>
    <x v="0"/>
    <x v="1"/>
    <x v="4"/>
    <x v="1"/>
    <x v="1"/>
    <x v="0"/>
    <x v="0"/>
    <x v="0"/>
    <x v="3"/>
    <x v="0"/>
    <x v="0"/>
    <x v="3"/>
    <x v="1"/>
    <x v="2"/>
    <x v="4"/>
    <x v="4"/>
    <x v="1"/>
    <x v="1"/>
    <x v="1"/>
    <x v="1"/>
    <x v="1"/>
    <x v="1"/>
    <x v="0"/>
    <x v="0"/>
    <x v="0"/>
  </r>
  <r>
    <x v="0"/>
    <x v="1"/>
    <x v="9"/>
    <x v="0"/>
    <x v="4"/>
    <x v="12"/>
    <x v="0"/>
    <x v="3"/>
    <x v="2"/>
    <x v="3"/>
    <x v="2"/>
    <x v="2"/>
    <x v="3"/>
    <x v="4"/>
    <x v="0"/>
    <x v="2"/>
    <x v="2"/>
    <x v="2"/>
    <x v="1"/>
    <x v="2"/>
    <x v="1"/>
    <x v="0"/>
    <x v="2"/>
    <x v="0"/>
    <x v="1"/>
    <x v="3"/>
    <x v="0"/>
    <x v="4"/>
    <x v="1"/>
    <x v="1"/>
    <x v="0"/>
    <x v="0"/>
    <x v="3"/>
    <x v="5"/>
    <x v="1"/>
    <x v="3"/>
    <x v="0"/>
    <x v="1"/>
    <x v="4"/>
    <x v="1"/>
    <x v="2"/>
    <x v="5"/>
    <x v="1"/>
    <x v="1"/>
    <x v="0"/>
    <x v="1"/>
    <x v="1"/>
    <x v="0"/>
    <x v="0"/>
    <x v="0"/>
  </r>
  <r>
    <x v="0"/>
    <x v="1"/>
    <x v="9"/>
    <x v="0"/>
    <x v="4"/>
    <x v="12"/>
    <x v="1"/>
    <x v="3"/>
    <x v="0"/>
    <x v="3"/>
    <x v="0"/>
    <x v="0"/>
    <x v="3"/>
    <x v="0"/>
    <x v="2"/>
    <x v="0"/>
    <x v="2"/>
    <x v="3"/>
    <x v="3"/>
    <x v="3"/>
    <x v="0"/>
    <x v="0"/>
    <x v="2"/>
    <x v="4"/>
    <x v="0"/>
    <x v="3"/>
    <x v="0"/>
    <x v="1"/>
    <x v="1"/>
    <x v="1"/>
    <x v="0"/>
    <x v="0"/>
    <x v="3"/>
    <x v="1"/>
    <x v="2"/>
    <x v="2"/>
    <x v="3"/>
    <x v="1"/>
    <x v="1"/>
    <x v="2"/>
    <x v="4"/>
    <x v="1"/>
    <x v="1"/>
    <x v="0"/>
    <x v="0"/>
    <x v="0"/>
    <x v="0"/>
    <x v="0"/>
    <x v="0"/>
    <x v="0"/>
  </r>
  <r>
    <x v="0"/>
    <x v="1"/>
    <x v="9"/>
    <x v="0"/>
    <x v="4"/>
    <x v="12"/>
    <x v="1"/>
    <x v="0"/>
    <x v="0"/>
    <x v="0"/>
    <x v="3"/>
    <x v="2"/>
    <x v="3"/>
    <x v="0"/>
    <x v="0"/>
    <x v="0"/>
    <x v="0"/>
    <x v="3"/>
    <x v="3"/>
    <x v="3"/>
    <x v="4"/>
    <x v="0"/>
    <x v="2"/>
    <x v="0"/>
    <x v="1"/>
    <x v="3"/>
    <x v="0"/>
    <x v="4"/>
    <x v="1"/>
    <x v="1"/>
    <x v="0"/>
    <x v="0"/>
    <x v="0"/>
    <x v="3"/>
    <x v="0"/>
    <x v="0"/>
    <x v="3"/>
    <x v="1"/>
    <x v="1"/>
    <x v="4"/>
    <x v="4"/>
    <x v="1"/>
    <x v="1"/>
    <x v="0"/>
    <x v="0"/>
    <x v="0"/>
    <x v="0"/>
    <x v="0"/>
    <x v="0"/>
    <x v="0"/>
  </r>
  <r>
    <x v="0"/>
    <x v="1"/>
    <x v="9"/>
    <x v="0"/>
    <x v="4"/>
    <x v="12"/>
    <x v="1"/>
    <x v="3"/>
    <x v="2"/>
    <x v="2"/>
    <x v="3"/>
    <x v="1"/>
    <x v="2"/>
    <x v="4"/>
    <x v="2"/>
    <x v="0"/>
    <x v="2"/>
    <x v="2"/>
    <x v="3"/>
    <x v="2"/>
    <x v="2"/>
    <x v="0"/>
    <x v="2"/>
    <x v="0"/>
    <x v="1"/>
    <x v="2"/>
    <x v="0"/>
    <x v="4"/>
    <x v="1"/>
    <x v="1"/>
    <x v="2"/>
    <x v="0"/>
    <x v="2"/>
    <x v="1"/>
    <x v="2"/>
    <x v="3"/>
    <x v="0"/>
    <x v="1"/>
    <x v="1"/>
    <x v="1"/>
    <x v="2"/>
    <x v="1"/>
    <x v="1"/>
    <x v="1"/>
    <x v="0"/>
    <x v="1"/>
    <x v="0"/>
    <x v="0"/>
    <x v="0"/>
    <x v="0"/>
  </r>
  <r>
    <x v="0"/>
    <x v="1"/>
    <x v="9"/>
    <x v="0"/>
    <x v="4"/>
    <x v="12"/>
    <x v="1"/>
    <x v="3"/>
    <x v="2"/>
    <x v="3"/>
    <x v="2"/>
    <x v="2"/>
    <x v="3"/>
    <x v="0"/>
    <x v="0"/>
    <x v="2"/>
    <x v="0"/>
    <x v="2"/>
    <x v="3"/>
    <x v="0"/>
    <x v="1"/>
    <x v="0"/>
    <x v="2"/>
    <x v="0"/>
    <x v="1"/>
    <x v="0"/>
    <x v="0"/>
    <x v="4"/>
    <x v="1"/>
    <x v="1"/>
    <x v="0"/>
    <x v="3"/>
    <x v="3"/>
    <x v="1"/>
    <x v="0"/>
    <x v="0"/>
    <x v="3"/>
    <x v="1"/>
    <x v="3"/>
    <x v="4"/>
    <x v="4"/>
    <x v="1"/>
    <x v="1"/>
    <x v="1"/>
    <x v="0"/>
    <x v="1"/>
    <x v="0"/>
    <x v="0"/>
    <x v="0"/>
    <x v="0"/>
  </r>
  <r>
    <x v="0"/>
    <x v="1"/>
    <x v="9"/>
    <x v="0"/>
    <x v="4"/>
    <x v="12"/>
    <x v="0"/>
    <x v="3"/>
    <x v="2"/>
    <x v="2"/>
    <x v="2"/>
    <x v="2"/>
    <x v="3"/>
    <x v="0"/>
    <x v="0"/>
    <x v="2"/>
    <x v="0"/>
    <x v="2"/>
    <x v="1"/>
    <x v="3"/>
    <x v="3"/>
    <x v="2"/>
    <x v="1"/>
    <x v="0"/>
    <x v="1"/>
    <x v="3"/>
    <x v="1"/>
    <x v="4"/>
    <x v="1"/>
    <x v="1"/>
    <x v="0"/>
    <x v="0"/>
    <x v="3"/>
    <x v="3"/>
    <x v="1"/>
    <x v="3"/>
    <x v="0"/>
    <x v="1"/>
    <x v="3"/>
    <x v="4"/>
    <x v="2"/>
    <x v="1"/>
    <x v="1"/>
    <x v="1"/>
    <x v="1"/>
    <x v="0"/>
    <x v="1"/>
    <x v="0"/>
    <x v="0"/>
    <x v="0"/>
  </r>
  <r>
    <x v="0"/>
    <x v="1"/>
    <x v="9"/>
    <x v="0"/>
    <x v="4"/>
    <x v="12"/>
    <x v="0"/>
    <x v="3"/>
    <x v="2"/>
    <x v="1"/>
    <x v="3"/>
    <x v="2"/>
    <x v="3"/>
    <x v="4"/>
    <x v="2"/>
    <x v="2"/>
    <x v="2"/>
    <x v="3"/>
    <x v="3"/>
    <x v="2"/>
    <x v="0"/>
    <x v="0"/>
    <x v="0"/>
    <x v="0"/>
    <x v="0"/>
    <x v="3"/>
    <x v="0"/>
    <x v="4"/>
    <x v="1"/>
    <x v="1"/>
    <x v="0"/>
    <x v="0"/>
    <x v="0"/>
    <x v="3"/>
    <x v="0"/>
    <x v="0"/>
    <x v="3"/>
    <x v="1"/>
    <x v="1"/>
    <x v="4"/>
    <x v="2"/>
    <x v="1"/>
    <x v="1"/>
    <x v="0"/>
    <x v="0"/>
    <x v="1"/>
    <x v="0"/>
    <x v="0"/>
    <x v="0"/>
    <x v="0"/>
  </r>
  <r>
    <x v="0"/>
    <x v="1"/>
    <x v="9"/>
    <x v="0"/>
    <x v="4"/>
    <x v="12"/>
    <x v="0"/>
    <x v="0"/>
    <x v="2"/>
    <x v="3"/>
    <x v="3"/>
    <x v="2"/>
    <x v="3"/>
    <x v="4"/>
    <x v="0"/>
    <x v="2"/>
    <x v="2"/>
    <x v="2"/>
    <x v="4"/>
    <x v="3"/>
    <x v="0"/>
    <x v="0"/>
    <x v="2"/>
    <x v="0"/>
    <x v="1"/>
    <x v="3"/>
    <x v="0"/>
    <x v="4"/>
    <x v="0"/>
    <x v="1"/>
    <x v="2"/>
    <x v="3"/>
    <x v="3"/>
    <x v="3"/>
    <x v="3"/>
    <x v="2"/>
    <x v="0"/>
    <x v="1"/>
    <x v="2"/>
    <x v="4"/>
    <x v="2"/>
    <x v="2"/>
    <x v="1"/>
    <x v="0"/>
    <x v="0"/>
    <x v="1"/>
    <x v="0"/>
    <x v="0"/>
    <x v="0"/>
    <x v="0"/>
  </r>
  <r>
    <x v="0"/>
    <x v="1"/>
    <x v="9"/>
    <x v="0"/>
    <x v="4"/>
    <x v="12"/>
    <x v="1"/>
    <x v="2"/>
    <x v="2"/>
    <x v="3"/>
    <x v="3"/>
    <x v="1"/>
    <x v="4"/>
    <x v="0"/>
    <x v="2"/>
    <x v="2"/>
    <x v="2"/>
    <x v="1"/>
    <x v="1"/>
    <x v="3"/>
    <x v="3"/>
    <x v="2"/>
    <x v="1"/>
    <x v="1"/>
    <x v="1"/>
    <x v="1"/>
    <x v="0"/>
    <x v="0"/>
    <x v="0"/>
    <x v="2"/>
    <x v="2"/>
    <x v="2"/>
    <x v="4"/>
    <x v="4"/>
    <x v="3"/>
    <x v="3"/>
    <x v="0"/>
    <x v="1"/>
    <x v="4"/>
    <x v="3"/>
    <x v="5"/>
    <x v="4"/>
    <x v="1"/>
    <x v="3"/>
    <x v="1"/>
    <x v="2"/>
    <x v="2"/>
    <x v="0"/>
    <x v="0"/>
    <x v="0"/>
  </r>
  <r>
    <x v="0"/>
    <x v="1"/>
    <x v="9"/>
    <x v="0"/>
    <x v="4"/>
    <x v="12"/>
    <x v="0"/>
    <x v="3"/>
    <x v="3"/>
    <x v="3"/>
    <x v="3"/>
    <x v="2"/>
    <x v="4"/>
    <x v="0"/>
    <x v="2"/>
    <x v="2"/>
    <x v="2"/>
    <x v="1"/>
    <x v="1"/>
    <x v="2"/>
    <x v="1"/>
    <x v="2"/>
    <x v="2"/>
    <x v="0"/>
    <x v="0"/>
    <x v="3"/>
    <x v="1"/>
    <x v="2"/>
    <x v="1"/>
    <x v="1"/>
    <x v="0"/>
    <x v="3"/>
    <x v="3"/>
    <x v="1"/>
    <x v="3"/>
    <x v="3"/>
    <x v="1"/>
    <x v="1"/>
    <x v="1"/>
    <x v="1"/>
    <x v="2"/>
    <x v="2"/>
    <x v="1"/>
    <x v="1"/>
    <x v="1"/>
    <x v="1"/>
    <x v="1"/>
    <x v="0"/>
    <x v="0"/>
    <x v="0"/>
  </r>
  <r>
    <x v="0"/>
    <x v="1"/>
    <x v="9"/>
    <x v="0"/>
    <x v="4"/>
    <x v="12"/>
    <x v="3"/>
    <x v="0"/>
    <x v="0"/>
    <x v="2"/>
    <x v="3"/>
    <x v="0"/>
    <x v="3"/>
    <x v="0"/>
    <x v="0"/>
    <x v="0"/>
    <x v="0"/>
    <x v="0"/>
    <x v="0"/>
    <x v="0"/>
    <x v="4"/>
    <x v="5"/>
    <x v="2"/>
    <x v="0"/>
    <x v="0"/>
    <x v="0"/>
    <x v="5"/>
    <x v="5"/>
    <x v="1"/>
    <x v="1"/>
    <x v="0"/>
    <x v="0"/>
    <x v="0"/>
    <x v="4"/>
    <x v="1"/>
    <x v="2"/>
    <x v="0"/>
    <x v="1"/>
    <x v="4"/>
    <x v="3"/>
    <x v="5"/>
    <x v="1"/>
    <x v="1"/>
    <x v="1"/>
    <x v="1"/>
    <x v="0"/>
    <x v="1"/>
    <x v="0"/>
    <x v="0"/>
    <x v="0"/>
  </r>
  <r>
    <x v="0"/>
    <x v="1"/>
    <x v="9"/>
    <x v="0"/>
    <x v="4"/>
    <x v="12"/>
    <x v="1"/>
    <x v="3"/>
    <x v="2"/>
    <x v="3"/>
    <x v="0"/>
    <x v="1"/>
    <x v="4"/>
    <x v="4"/>
    <x v="2"/>
    <x v="2"/>
    <x v="3"/>
    <x v="1"/>
    <x v="3"/>
    <x v="3"/>
    <x v="1"/>
    <x v="1"/>
    <x v="1"/>
    <x v="0"/>
    <x v="0"/>
    <x v="3"/>
    <x v="0"/>
    <x v="4"/>
    <x v="0"/>
    <x v="2"/>
    <x v="2"/>
    <x v="3"/>
    <x v="3"/>
    <x v="3"/>
    <x v="3"/>
    <x v="2"/>
    <x v="0"/>
    <x v="1"/>
    <x v="2"/>
    <x v="2"/>
    <x v="2"/>
    <x v="2"/>
    <x v="1"/>
    <x v="3"/>
    <x v="1"/>
    <x v="1"/>
    <x v="2"/>
    <x v="0"/>
    <x v="0"/>
    <x v="0"/>
  </r>
  <r>
    <x v="0"/>
    <x v="1"/>
    <x v="9"/>
    <x v="0"/>
    <x v="4"/>
    <x v="12"/>
    <x v="1"/>
    <x v="2"/>
    <x v="2"/>
    <x v="1"/>
    <x v="2"/>
    <x v="5"/>
    <x v="2"/>
    <x v="0"/>
    <x v="1"/>
    <x v="3"/>
    <x v="3"/>
    <x v="2"/>
    <x v="0"/>
    <x v="0"/>
    <x v="3"/>
    <x v="2"/>
    <x v="3"/>
    <x v="3"/>
    <x v="0"/>
    <x v="1"/>
    <x v="0"/>
    <x v="1"/>
    <x v="4"/>
    <x v="3"/>
    <x v="1"/>
    <x v="2"/>
    <x v="4"/>
    <x v="4"/>
    <x v="4"/>
    <x v="2"/>
    <x v="0"/>
    <x v="1"/>
    <x v="3"/>
    <x v="1"/>
    <x v="4"/>
    <x v="2"/>
    <x v="1"/>
    <x v="1"/>
    <x v="1"/>
    <x v="0"/>
    <x v="1"/>
    <x v="0"/>
    <x v="0"/>
    <x v="0"/>
  </r>
  <r>
    <x v="0"/>
    <x v="1"/>
    <x v="9"/>
    <x v="0"/>
    <x v="4"/>
    <x v="41"/>
    <x v="3"/>
    <x v="4"/>
    <x v="3"/>
    <x v="1"/>
    <x v="3"/>
    <x v="1"/>
    <x v="4"/>
    <x v="0"/>
    <x v="1"/>
    <x v="3"/>
    <x v="2"/>
    <x v="1"/>
    <x v="1"/>
    <x v="2"/>
    <x v="4"/>
    <x v="5"/>
    <x v="1"/>
    <x v="0"/>
    <x v="1"/>
    <x v="2"/>
    <x v="3"/>
    <x v="3"/>
    <x v="1"/>
    <x v="1"/>
    <x v="1"/>
    <x v="3"/>
    <x v="3"/>
    <x v="1"/>
    <x v="1"/>
    <x v="1"/>
    <x v="1"/>
    <x v="1"/>
    <x v="1"/>
    <x v="4"/>
    <x v="4"/>
    <x v="3"/>
    <x v="1"/>
    <x v="3"/>
    <x v="0"/>
    <x v="0"/>
    <x v="4"/>
    <x v="0"/>
    <x v="0"/>
    <x v="0"/>
  </r>
  <r>
    <x v="0"/>
    <x v="1"/>
    <x v="9"/>
    <x v="0"/>
    <x v="4"/>
    <x v="41"/>
    <x v="0"/>
    <x v="4"/>
    <x v="1"/>
    <x v="1"/>
    <x v="1"/>
    <x v="5"/>
    <x v="5"/>
    <x v="5"/>
    <x v="1"/>
    <x v="3"/>
    <x v="1"/>
    <x v="0"/>
    <x v="0"/>
    <x v="1"/>
    <x v="3"/>
    <x v="0"/>
    <x v="0"/>
    <x v="4"/>
    <x v="3"/>
    <x v="4"/>
    <x v="0"/>
    <x v="4"/>
    <x v="1"/>
    <x v="1"/>
    <x v="0"/>
    <x v="0"/>
    <x v="4"/>
    <x v="4"/>
    <x v="4"/>
    <x v="2"/>
    <x v="1"/>
    <x v="1"/>
    <x v="4"/>
    <x v="3"/>
    <x v="5"/>
    <x v="5"/>
    <x v="1"/>
    <x v="0"/>
    <x v="0"/>
    <x v="0"/>
    <x v="0"/>
    <x v="0"/>
    <x v="0"/>
    <x v="0"/>
  </r>
  <r>
    <x v="0"/>
    <x v="1"/>
    <x v="9"/>
    <x v="0"/>
    <x v="4"/>
    <x v="12"/>
    <x v="1"/>
    <x v="3"/>
    <x v="2"/>
    <x v="1"/>
    <x v="2"/>
    <x v="0"/>
    <x v="3"/>
    <x v="4"/>
    <x v="0"/>
    <x v="0"/>
    <x v="0"/>
    <x v="0"/>
    <x v="3"/>
    <x v="3"/>
    <x v="1"/>
    <x v="0"/>
    <x v="2"/>
    <x v="0"/>
    <x v="1"/>
    <x v="0"/>
    <x v="0"/>
    <x v="4"/>
    <x v="0"/>
    <x v="1"/>
    <x v="2"/>
    <x v="3"/>
    <x v="3"/>
    <x v="1"/>
    <x v="1"/>
    <x v="0"/>
    <x v="3"/>
    <x v="1"/>
    <x v="1"/>
    <x v="4"/>
    <x v="2"/>
    <x v="1"/>
    <x v="1"/>
    <x v="1"/>
    <x v="0"/>
    <x v="1"/>
    <x v="1"/>
    <x v="0"/>
    <x v="0"/>
    <x v="0"/>
  </r>
  <r>
    <x v="0"/>
    <x v="1"/>
    <x v="9"/>
    <x v="0"/>
    <x v="4"/>
    <x v="14"/>
    <x v="1"/>
    <x v="2"/>
    <x v="3"/>
    <x v="3"/>
    <x v="2"/>
    <x v="1"/>
    <x v="4"/>
    <x v="4"/>
    <x v="2"/>
    <x v="3"/>
    <x v="1"/>
    <x v="3"/>
    <x v="2"/>
    <x v="2"/>
    <x v="0"/>
    <x v="5"/>
    <x v="2"/>
    <x v="0"/>
    <x v="0"/>
    <x v="3"/>
    <x v="0"/>
    <x v="4"/>
    <x v="0"/>
    <x v="1"/>
    <x v="2"/>
    <x v="3"/>
    <x v="3"/>
    <x v="1"/>
    <x v="3"/>
    <x v="3"/>
    <x v="0"/>
    <x v="1"/>
    <x v="2"/>
    <x v="2"/>
    <x v="2"/>
    <x v="5"/>
    <x v="1"/>
    <x v="1"/>
    <x v="0"/>
    <x v="1"/>
    <x v="2"/>
    <x v="0"/>
    <x v="0"/>
    <x v="0"/>
  </r>
  <r>
    <x v="0"/>
    <x v="1"/>
    <x v="9"/>
    <x v="0"/>
    <x v="4"/>
    <x v="41"/>
    <x v="0"/>
    <x v="2"/>
    <x v="3"/>
    <x v="1"/>
    <x v="3"/>
    <x v="1"/>
    <x v="4"/>
    <x v="2"/>
    <x v="3"/>
    <x v="2"/>
    <x v="3"/>
    <x v="2"/>
    <x v="1"/>
    <x v="3"/>
    <x v="1"/>
    <x v="0"/>
    <x v="2"/>
    <x v="0"/>
    <x v="1"/>
    <x v="3"/>
    <x v="0"/>
    <x v="4"/>
    <x v="1"/>
    <x v="2"/>
    <x v="0"/>
    <x v="0"/>
    <x v="3"/>
    <x v="1"/>
    <x v="1"/>
    <x v="3"/>
    <x v="0"/>
    <x v="1"/>
    <x v="1"/>
    <x v="1"/>
    <x v="2"/>
    <x v="2"/>
    <x v="1"/>
    <x v="1"/>
    <x v="1"/>
    <x v="1"/>
    <x v="2"/>
    <x v="0"/>
    <x v="0"/>
    <x v="0"/>
  </r>
  <r>
    <x v="0"/>
    <x v="1"/>
    <x v="9"/>
    <x v="0"/>
    <x v="4"/>
    <x v="12"/>
    <x v="0"/>
    <x v="3"/>
    <x v="2"/>
    <x v="3"/>
    <x v="1"/>
    <x v="1"/>
    <x v="2"/>
    <x v="4"/>
    <x v="2"/>
    <x v="2"/>
    <x v="3"/>
    <x v="1"/>
    <x v="3"/>
    <x v="2"/>
    <x v="3"/>
    <x v="2"/>
    <x v="3"/>
    <x v="0"/>
    <x v="1"/>
    <x v="3"/>
    <x v="0"/>
    <x v="4"/>
    <x v="1"/>
    <x v="5"/>
    <x v="1"/>
    <x v="0"/>
    <x v="1"/>
    <x v="1"/>
    <x v="3"/>
    <x v="3"/>
    <x v="1"/>
    <x v="1"/>
    <x v="4"/>
    <x v="3"/>
    <x v="5"/>
    <x v="1"/>
    <x v="1"/>
    <x v="0"/>
    <x v="1"/>
    <x v="0"/>
    <x v="0"/>
    <x v="0"/>
    <x v="0"/>
    <x v="0"/>
  </r>
  <r>
    <x v="0"/>
    <x v="1"/>
    <x v="9"/>
    <x v="0"/>
    <x v="4"/>
    <x v="41"/>
    <x v="0"/>
    <x v="3"/>
    <x v="3"/>
    <x v="1"/>
    <x v="3"/>
    <x v="1"/>
    <x v="2"/>
    <x v="4"/>
    <x v="2"/>
    <x v="0"/>
    <x v="2"/>
    <x v="3"/>
    <x v="0"/>
    <x v="1"/>
    <x v="3"/>
    <x v="0"/>
    <x v="2"/>
    <x v="0"/>
    <x v="1"/>
    <x v="3"/>
    <x v="0"/>
    <x v="4"/>
    <x v="1"/>
    <x v="1"/>
    <x v="0"/>
    <x v="0"/>
    <x v="2"/>
    <x v="4"/>
    <x v="4"/>
    <x v="2"/>
    <x v="1"/>
    <x v="1"/>
    <x v="4"/>
    <x v="3"/>
    <x v="4"/>
    <x v="5"/>
    <x v="1"/>
    <x v="1"/>
    <x v="1"/>
    <x v="0"/>
    <x v="0"/>
    <x v="0"/>
    <x v="0"/>
    <x v="0"/>
  </r>
  <r>
    <x v="0"/>
    <x v="1"/>
    <x v="9"/>
    <x v="0"/>
    <x v="4"/>
    <x v="12"/>
    <x v="0"/>
    <x v="0"/>
    <x v="2"/>
    <x v="1"/>
    <x v="2"/>
    <x v="2"/>
    <x v="2"/>
    <x v="0"/>
    <x v="0"/>
    <x v="0"/>
    <x v="0"/>
    <x v="1"/>
    <x v="0"/>
    <x v="3"/>
    <x v="0"/>
    <x v="0"/>
    <x v="2"/>
    <x v="0"/>
    <x v="0"/>
    <x v="3"/>
    <x v="0"/>
    <x v="4"/>
    <x v="1"/>
    <x v="1"/>
    <x v="0"/>
    <x v="0"/>
    <x v="0"/>
    <x v="0"/>
    <x v="1"/>
    <x v="0"/>
    <x v="1"/>
    <x v="2"/>
    <x v="0"/>
    <x v="0"/>
    <x v="0"/>
    <x v="0"/>
    <x v="1"/>
    <x v="0"/>
    <x v="0"/>
    <x v="0"/>
    <x v="0"/>
    <x v="0"/>
    <x v="0"/>
    <x v="0"/>
  </r>
  <r>
    <x v="0"/>
    <x v="1"/>
    <x v="9"/>
    <x v="0"/>
    <x v="4"/>
    <x v="12"/>
    <x v="1"/>
    <x v="0"/>
    <x v="3"/>
    <x v="2"/>
    <x v="2"/>
    <x v="1"/>
    <x v="2"/>
    <x v="4"/>
    <x v="0"/>
    <x v="0"/>
    <x v="2"/>
    <x v="1"/>
    <x v="1"/>
    <x v="3"/>
    <x v="1"/>
    <x v="0"/>
    <x v="2"/>
    <x v="0"/>
    <x v="0"/>
    <x v="3"/>
    <x v="1"/>
    <x v="4"/>
    <x v="1"/>
    <x v="1"/>
    <x v="2"/>
    <x v="3"/>
    <x v="3"/>
    <x v="3"/>
    <x v="1"/>
    <x v="3"/>
    <x v="0"/>
    <x v="1"/>
    <x v="1"/>
    <x v="1"/>
    <x v="2"/>
    <x v="2"/>
    <x v="1"/>
    <x v="1"/>
    <x v="1"/>
    <x v="1"/>
    <x v="2"/>
    <x v="0"/>
    <x v="0"/>
    <x v="0"/>
  </r>
  <r>
    <x v="0"/>
    <x v="1"/>
    <x v="9"/>
    <x v="0"/>
    <x v="4"/>
    <x v="12"/>
    <x v="1"/>
    <x v="3"/>
    <x v="3"/>
    <x v="2"/>
    <x v="2"/>
    <x v="1"/>
    <x v="2"/>
    <x v="0"/>
    <x v="2"/>
    <x v="2"/>
    <x v="2"/>
    <x v="3"/>
    <x v="4"/>
    <x v="2"/>
    <x v="0"/>
    <x v="0"/>
    <x v="2"/>
    <x v="0"/>
    <x v="0"/>
    <x v="3"/>
    <x v="2"/>
    <x v="4"/>
    <x v="1"/>
    <x v="1"/>
    <x v="0"/>
    <x v="0"/>
    <x v="3"/>
    <x v="1"/>
    <x v="1"/>
    <x v="3"/>
    <x v="0"/>
    <x v="1"/>
    <x v="3"/>
    <x v="1"/>
    <x v="2"/>
    <x v="1"/>
    <x v="1"/>
    <x v="1"/>
    <x v="1"/>
    <x v="0"/>
    <x v="0"/>
    <x v="0"/>
    <x v="0"/>
    <x v="0"/>
  </r>
  <r>
    <x v="0"/>
    <x v="1"/>
    <x v="9"/>
    <x v="0"/>
    <x v="4"/>
    <x v="12"/>
    <x v="0"/>
    <x v="0"/>
    <x v="2"/>
    <x v="3"/>
    <x v="3"/>
    <x v="0"/>
    <x v="3"/>
    <x v="2"/>
    <x v="2"/>
    <x v="2"/>
    <x v="2"/>
    <x v="0"/>
    <x v="4"/>
    <x v="1"/>
    <x v="1"/>
    <x v="0"/>
    <x v="2"/>
    <x v="0"/>
    <x v="1"/>
    <x v="3"/>
    <x v="1"/>
    <x v="0"/>
    <x v="1"/>
    <x v="1"/>
    <x v="0"/>
    <x v="3"/>
    <x v="3"/>
    <x v="5"/>
    <x v="0"/>
    <x v="2"/>
    <x v="3"/>
    <x v="1"/>
    <x v="3"/>
    <x v="4"/>
    <x v="1"/>
    <x v="1"/>
    <x v="1"/>
    <x v="3"/>
    <x v="0"/>
    <x v="1"/>
    <x v="1"/>
    <x v="0"/>
    <x v="0"/>
    <x v="0"/>
  </r>
  <r>
    <x v="0"/>
    <x v="1"/>
    <x v="9"/>
    <x v="0"/>
    <x v="4"/>
    <x v="12"/>
    <x v="0"/>
    <x v="3"/>
    <x v="3"/>
    <x v="2"/>
    <x v="2"/>
    <x v="1"/>
    <x v="3"/>
    <x v="4"/>
    <x v="0"/>
    <x v="3"/>
    <x v="2"/>
    <x v="2"/>
    <x v="1"/>
    <x v="0"/>
    <x v="3"/>
    <x v="1"/>
    <x v="2"/>
    <x v="1"/>
    <x v="0"/>
    <x v="3"/>
    <x v="0"/>
    <x v="0"/>
    <x v="1"/>
    <x v="1"/>
    <x v="0"/>
    <x v="0"/>
    <x v="3"/>
    <x v="5"/>
    <x v="2"/>
    <x v="2"/>
    <x v="3"/>
    <x v="1"/>
    <x v="2"/>
    <x v="4"/>
    <x v="1"/>
    <x v="1"/>
    <x v="1"/>
    <x v="0"/>
    <x v="1"/>
    <x v="0"/>
    <x v="0"/>
    <x v="0"/>
    <x v="0"/>
    <x v="0"/>
  </r>
  <r>
    <x v="0"/>
    <x v="1"/>
    <x v="9"/>
    <x v="0"/>
    <x v="4"/>
    <x v="12"/>
    <x v="2"/>
    <x v="3"/>
    <x v="3"/>
    <x v="2"/>
    <x v="2"/>
    <x v="3"/>
    <x v="4"/>
    <x v="4"/>
    <x v="2"/>
    <x v="2"/>
    <x v="1"/>
    <x v="5"/>
    <x v="2"/>
    <x v="4"/>
    <x v="0"/>
    <x v="0"/>
    <x v="3"/>
    <x v="3"/>
    <x v="2"/>
    <x v="2"/>
    <x v="2"/>
    <x v="1"/>
    <x v="2"/>
    <x v="3"/>
    <x v="2"/>
    <x v="4"/>
    <x v="3"/>
    <x v="2"/>
    <x v="2"/>
    <x v="2"/>
    <x v="2"/>
    <x v="1"/>
    <x v="1"/>
    <x v="5"/>
    <x v="3"/>
    <x v="1"/>
    <x v="1"/>
    <x v="1"/>
    <x v="1"/>
    <x v="1"/>
    <x v="4"/>
    <x v="0"/>
    <x v="0"/>
    <x v="0"/>
  </r>
  <r>
    <x v="0"/>
    <x v="1"/>
    <x v="9"/>
    <x v="0"/>
    <x v="4"/>
    <x v="12"/>
    <x v="1"/>
    <x v="2"/>
    <x v="3"/>
    <x v="2"/>
    <x v="2"/>
    <x v="1"/>
    <x v="2"/>
    <x v="0"/>
    <x v="2"/>
    <x v="2"/>
    <x v="2"/>
    <x v="1"/>
    <x v="1"/>
    <x v="3"/>
    <x v="1"/>
    <x v="2"/>
    <x v="2"/>
    <x v="0"/>
    <x v="0"/>
    <x v="3"/>
    <x v="1"/>
    <x v="4"/>
    <x v="1"/>
    <x v="1"/>
    <x v="2"/>
    <x v="3"/>
    <x v="1"/>
    <x v="1"/>
    <x v="1"/>
    <x v="2"/>
    <x v="0"/>
    <x v="1"/>
    <x v="1"/>
    <x v="1"/>
    <x v="4"/>
    <x v="2"/>
    <x v="1"/>
    <x v="1"/>
    <x v="0"/>
    <x v="1"/>
    <x v="2"/>
    <x v="0"/>
    <x v="0"/>
    <x v="0"/>
  </r>
  <r>
    <x v="0"/>
    <x v="1"/>
    <x v="9"/>
    <x v="0"/>
    <x v="4"/>
    <x v="12"/>
    <x v="0"/>
    <x v="0"/>
    <x v="0"/>
    <x v="2"/>
    <x v="0"/>
    <x v="4"/>
    <x v="3"/>
    <x v="4"/>
    <x v="0"/>
    <x v="0"/>
    <x v="3"/>
    <x v="3"/>
    <x v="0"/>
    <x v="2"/>
    <x v="0"/>
    <x v="0"/>
    <x v="0"/>
    <x v="4"/>
    <x v="4"/>
    <x v="0"/>
    <x v="1"/>
    <x v="0"/>
    <x v="1"/>
    <x v="1"/>
    <x v="2"/>
    <x v="0"/>
    <x v="0"/>
    <x v="0"/>
    <x v="1"/>
    <x v="3"/>
    <x v="3"/>
    <x v="1"/>
    <x v="3"/>
    <x v="4"/>
    <x v="1"/>
    <x v="1"/>
    <x v="1"/>
    <x v="3"/>
    <x v="1"/>
    <x v="0"/>
    <x v="1"/>
    <x v="0"/>
    <x v="0"/>
    <x v="0"/>
  </r>
  <r>
    <x v="0"/>
    <x v="1"/>
    <x v="9"/>
    <x v="0"/>
    <x v="4"/>
    <x v="41"/>
    <x v="0"/>
    <x v="3"/>
    <x v="3"/>
    <x v="1"/>
    <x v="3"/>
    <x v="3"/>
    <x v="5"/>
    <x v="0"/>
    <x v="2"/>
    <x v="0"/>
    <x v="3"/>
    <x v="4"/>
    <x v="2"/>
    <x v="1"/>
    <x v="2"/>
    <x v="3"/>
    <x v="3"/>
    <x v="3"/>
    <x v="3"/>
    <x v="4"/>
    <x v="0"/>
    <x v="4"/>
    <x v="1"/>
    <x v="1"/>
    <x v="2"/>
    <x v="3"/>
    <x v="2"/>
    <x v="2"/>
    <x v="2"/>
    <x v="2"/>
    <x v="1"/>
    <x v="1"/>
    <x v="4"/>
    <x v="3"/>
    <x v="2"/>
    <x v="2"/>
    <x v="1"/>
    <x v="2"/>
    <x v="1"/>
    <x v="2"/>
    <x v="2"/>
    <x v="0"/>
    <x v="0"/>
    <x v="0"/>
  </r>
  <r>
    <x v="0"/>
    <x v="1"/>
    <x v="9"/>
    <x v="0"/>
    <x v="4"/>
    <x v="41"/>
    <x v="1"/>
    <x v="3"/>
    <x v="3"/>
    <x v="3"/>
    <x v="3"/>
    <x v="1"/>
    <x v="4"/>
    <x v="2"/>
    <x v="3"/>
    <x v="3"/>
    <x v="3"/>
    <x v="1"/>
    <x v="1"/>
    <x v="3"/>
    <x v="0"/>
    <x v="1"/>
    <x v="1"/>
    <x v="0"/>
    <x v="1"/>
    <x v="1"/>
    <x v="1"/>
    <x v="0"/>
    <x v="1"/>
    <x v="1"/>
    <x v="0"/>
    <x v="3"/>
    <x v="1"/>
    <x v="5"/>
    <x v="3"/>
    <x v="3"/>
    <x v="1"/>
    <x v="1"/>
    <x v="4"/>
    <x v="2"/>
    <x v="5"/>
    <x v="5"/>
    <x v="1"/>
    <x v="1"/>
    <x v="1"/>
    <x v="0"/>
    <x v="1"/>
    <x v="0"/>
    <x v="0"/>
    <x v="0"/>
  </r>
  <r>
    <x v="0"/>
    <x v="1"/>
    <x v="5"/>
    <x v="0"/>
    <x v="8"/>
    <x v="45"/>
    <x v="1"/>
    <x v="3"/>
    <x v="2"/>
    <x v="3"/>
    <x v="3"/>
    <x v="2"/>
    <x v="2"/>
    <x v="0"/>
    <x v="2"/>
    <x v="2"/>
    <x v="2"/>
    <x v="1"/>
    <x v="3"/>
    <x v="0"/>
    <x v="1"/>
    <x v="0"/>
    <x v="2"/>
    <x v="0"/>
    <x v="0"/>
    <x v="0"/>
    <x v="2"/>
    <x v="1"/>
    <x v="1"/>
    <x v="1"/>
    <x v="2"/>
    <x v="2"/>
    <x v="3"/>
    <x v="0"/>
    <x v="1"/>
    <x v="3"/>
    <x v="1"/>
    <x v="0"/>
    <x v="0"/>
    <x v="0"/>
    <x v="0"/>
    <x v="0"/>
    <x v="3"/>
    <x v="0"/>
    <x v="0"/>
    <x v="1"/>
    <x v="1"/>
    <x v="0"/>
    <x v="0"/>
    <x v="0"/>
  </r>
  <r>
    <x v="0"/>
    <x v="1"/>
    <x v="5"/>
    <x v="0"/>
    <x v="8"/>
    <x v="45"/>
    <x v="1"/>
    <x v="2"/>
    <x v="3"/>
    <x v="1"/>
    <x v="0"/>
    <x v="2"/>
    <x v="0"/>
    <x v="0"/>
    <x v="0"/>
    <x v="0"/>
    <x v="0"/>
    <x v="0"/>
    <x v="0"/>
    <x v="0"/>
    <x v="0"/>
    <x v="0"/>
    <x v="0"/>
    <x v="4"/>
    <x v="4"/>
    <x v="0"/>
    <x v="2"/>
    <x v="1"/>
    <x v="1"/>
    <x v="1"/>
    <x v="0"/>
    <x v="0"/>
    <x v="0"/>
    <x v="0"/>
    <x v="0"/>
    <x v="0"/>
    <x v="3"/>
    <x v="1"/>
    <x v="4"/>
    <x v="3"/>
    <x v="4"/>
    <x v="4"/>
    <x v="1"/>
    <x v="0"/>
    <x v="0"/>
    <x v="0"/>
    <x v="0"/>
    <x v="0"/>
    <x v="0"/>
    <x v="0"/>
  </r>
  <r>
    <x v="0"/>
    <x v="1"/>
    <x v="5"/>
    <x v="0"/>
    <x v="20"/>
    <x v="46"/>
    <x v="1"/>
    <x v="2"/>
    <x v="3"/>
    <x v="4"/>
    <x v="3"/>
    <x v="1"/>
    <x v="4"/>
    <x v="4"/>
    <x v="3"/>
    <x v="4"/>
    <x v="3"/>
    <x v="3"/>
    <x v="3"/>
    <x v="3"/>
    <x v="1"/>
    <x v="1"/>
    <x v="2"/>
    <x v="0"/>
    <x v="2"/>
    <x v="2"/>
    <x v="3"/>
    <x v="3"/>
    <x v="2"/>
    <x v="3"/>
    <x v="3"/>
    <x v="4"/>
    <x v="2"/>
    <x v="2"/>
    <x v="2"/>
    <x v="2"/>
    <x v="2"/>
    <x v="1"/>
    <x v="5"/>
    <x v="5"/>
    <x v="3"/>
    <x v="3"/>
    <x v="1"/>
    <x v="1"/>
    <x v="0"/>
    <x v="1"/>
    <x v="1"/>
    <x v="0"/>
    <x v="0"/>
    <x v="0"/>
  </r>
  <r>
    <x v="0"/>
    <x v="1"/>
    <x v="5"/>
    <x v="0"/>
    <x v="20"/>
    <x v="46"/>
    <x v="0"/>
    <x v="3"/>
    <x v="2"/>
    <x v="3"/>
    <x v="3"/>
    <x v="2"/>
    <x v="2"/>
    <x v="4"/>
    <x v="2"/>
    <x v="2"/>
    <x v="3"/>
    <x v="1"/>
    <x v="1"/>
    <x v="2"/>
    <x v="2"/>
    <x v="3"/>
    <x v="3"/>
    <x v="3"/>
    <x v="2"/>
    <x v="2"/>
    <x v="3"/>
    <x v="3"/>
    <x v="2"/>
    <x v="3"/>
    <x v="3"/>
    <x v="4"/>
    <x v="2"/>
    <x v="2"/>
    <x v="2"/>
    <x v="2"/>
    <x v="2"/>
    <x v="2"/>
    <x v="0"/>
    <x v="0"/>
    <x v="0"/>
    <x v="0"/>
    <x v="1"/>
    <x v="0"/>
    <x v="0"/>
    <x v="1"/>
    <x v="4"/>
    <x v="0"/>
    <x v="0"/>
    <x v="0"/>
  </r>
  <r>
    <x v="0"/>
    <x v="1"/>
    <x v="5"/>
    <x v="0"/>
    <x v="20"/>
    <x v="46"/>
    <x v="1"/>
    <x v="3"/>
    <x v="1"/>
    <x v="1"/>
    <x v="3"/>
    <x v="3"/>
    <x v="4"/>
    <x v="2"/>
    <x v="3"/>
    <x v="6"/>
    <x v="3"/>
    <x v="4"/>
    <x v="4"/>
    <x v="1"/>
    <x v="4"/>
    <x v="5"/>
    <x v="4"/>
    <x v="2"/>
    <x v="3"/>
    <x v="4"/>
    <x v="5"/>
    <x v="5"/>
    <x v="5"/>
    <x v="5"/>
    <x v="4"/>
    <x v="1"/>
    <x v="4"/>
    <x v="4"/>
    <x v="4"/>
    <x v="4"/>
    <x v="4"/>
    <x v="1"/>
    <x v="4"/>
    <x v="3"/>
    <x v="5"/>
    <x v="4"/>
    <x v="1"/>
    <x v="3"/>
    <x v="1"/>
    <x v="2"/>
    <x v="4"/>
    <x v="0"/>
    <x v="0"/>
    <x v="0"/>
  </r>
  <r>
    <x v="0"/>
    <x v="1"/>
    <x v="5"/>
    <x v="0"/>
    <x v="20"/>
    <x v="46"/>
    <x v="0"/>
    <x v="3"/>
    <x v="3"/>
    <x v="3"/>
    <x v="2"/>
    <x v="2"/>
    <x v="2"/>
    <x v="4"/>
    <x v="3"/>
    <x v="2"/>
    <x v="2"/>
    <x v="3"/>
    <x v="1"/>
    <x v="2"/>
    <x v="3"/>
    <x v="2"/>
    <x v="2"/>
    <x v="4"/>
    <x v="1"/>
    <x v="1"/>
    <x v="0"/>
    <x v="0"/>
    <x v="1"/>
    <x v="1"/>
    <x v="0"/>
    <x v="0"/>
    <x v="3"/>
    <x v="3"/>
    <x v="1"/>
    <x v="0"/>
    <x v="0"/>
    <x v="0"/>
    <x v="0"/>
    <x v="0"/>
    <x v="0"/>
    <x v="0"/>
    <x v="3"/>
    <x v="1"/>
    <x v="0"/>
    <x v="1"/>
    <x v="1"/>
    <x v="0"/>
    <x v="0"/>
    <x v="0"/>
  </r>
  <r>
    <x v="0"/>
    <x v="1"/>
    <x v="5"/>
    <x v="0"/>
    <x v="20"/>
    <x v="46"/>
    <x v="1"/>
    <x v="4"/>
    <x v="1"/>
    <x v="2"/>
    <x v="1"/>
    <x v="1"/>
    <x v="4"/>
    <x v="4"/>
    <x v="1"/>
    <x v="4"/>
    <x v="4"/>
    <x v="1"/>
    <x v="2"/>
    <x v="3"/>
    <x v="3"/>
    <x v="1"/>
    <x v="2"/>
    <x v="1"/>
    <x v="1"/>
    <x v="1"/>
    <x v="4"/>
    <x v="2"/>
    <x v="1"/>
    <x v="1"/>
    <x v="1"/>
    <x v="1"/>
    <x v="1"/>
    <x v="1"/>
    <x v="3"/>
    <x v="1"/>
    <x v="4"/>
    <x v="1"/>
    <x v="2"/>
    <x v="3"/>
    <x v="5"/>
    <x v="5"/>
    <x v="1"/>
    <x v="3"/>
    <x v="1"/>
    <x v="0"/>
    <x v="2"/>
    <x v="0"/>
    <x v="0"/>
    <x v="0"/>
  </r>
  <r>
    <x v="0"/>
    <x v="1"/>
    <x v="5"/>
    <x v="0"/>
    <x v="20"/>
    <x v="46"/>
    <x v="1"/>
    <x v="2"/>
    <x v="3"/>
    <x v="1"/>
    <x v="3"/>
    <x v="1"/>
    <x v="4"/>
    <x v="4"/>
    <x v="3"/>
    <x v="3"/>
    <x v="3"/>
    <x v="3"/>
    <x v="3"/>
    <x v="2"/>
    <x v="3"/>
    <x v="1"/>
    <x v="2"/>
    <x v="0"/>
    <x v="1"/>
    <x v="1"/>
    <x v="4"/>
    <x v="0"/>
    <x v="1"/>
    <x v="1"/>
    <x v="0"/>
    <x v="0"/>
    <x v="1"/>
    <x v="5"/>
    <x v="3"/>
    <x v="1"/>
    <x v="0"/>
    <x v="1"/>
    <x v="2"/>
    <x v="1"/>
    <x v="4"/>
    <x v="2"/>
    <x v="1"/>
    <x v="0"/>
    <x v="1"/>
    <x v="0"/>
    <x v="0"/>
    <x v="0"/>
    <x v="0"/>
    <x v="0"/>
  </r>
  <r>
    <x v="0"/>
    <x v="1"/>
    <x v="5"/>
    <x v="0"/>
    <x v="20"/>
    <x v="46"/>
    <x v="0"/>
    <x v="4"/>
    <x v="3"/>
    <x v="1"/>
    <x v="1"/>
    <x v="3"/>
    <x v="5"/>
    <x v="5"/>
    <x v="1"/>
    <x v="4"/>
    <x v="4"/>
    <x v="1"/>
    <x v="4"/>
    <x v="0"/>
    <x v="4"/>
    <x v="1"/>
    <x v="1"/>
    <x v="1"/>
    <x v="3"/>
    <x v="1"/>
    <x v="0"/>
    <x v="0"/>
    <x v="0"/>
    <x v="5"/>
    <x v="1"/>
    <x v="2"/>
    <x v="4"/>
    <x v="4"/>
    <x v="4"/>
    <x v="4"/>
    <x v="4"/>
    <x v="0"/>
    <x v="0"/>
    <x v="0"/>
    <x v="0"/>
    <x v="0"/>
    <x v="5"/>
    <x v="3"/>
    <x v="0"/>
    <x v="1"/>
    <x v="0"/>
    <x v="0"/>
    <x v="0"/>
    <x v="0"/>
  </r>
  <r>
    <x v="0"/>
    <x v="1"/>
    <x v="5"/>
    <x v="0"/>
    <x v="20"/>
    <x v="46"/>
    <x v="1"/>
    <x v="3"/>
    <x v="2"/>
    <x v="4"/>
    <x v="3"/>
    <x v="2"/>
    <x v="4"/>
    <x v="4"/>
    <x v="3"/>
    <x v="3"/>
    <x v="2"/>
    <x v="3"/>
    <x v="2"/>
    <x v="2"/>
    <x v="0"/>
    <x v="0"/>
    <x v="2"/>
    <x v="0"/>
    <x v="2"/>
    <x v="2"/>
    <x v="1"/>
    <x v="0"/>
    <x v="0"/>
    <x v="1"/>
    <x v="0"/>
    <x v="0"/>
    <x v="0"/>
    <x v="1"/>
    <x v="0"/>
    <x v="3"/>
    <x v="0"/>
    <x v="1"/>
    <x v="1"/>
    <x v="2"/>
    <x v="2"/>
    <x v="5"/>
    <x v="1"/>
    <x v="1"/>
    <x v="1"/>
    <x v="1"/>
    <x v="1"/>
    <x v="0"/>
    <x v="0"/>
    <x v="0"/>
  </r>
  <r>
    <x v="0"/>
    <x v="1"/>
    <x v="5"/>
    <x v="0"/>
    <x v="20"/>
    <x v="46"/>
    <x v="0"/>
    <x v="1"/>
    <x v="5"/>
    <x v="4"/>
    <x v="5"/>
    <x v="5"/>
    <x v="1"/>
    <x v="1"/>
    <x v="5"/>
    <x v="5"/>
    <x v="1"/>
    <x v="5"/>
    <x v="2"/>
    <x v="4"/>
    <x v="2"/>
    <x v="3"/>
    <x v="3"/>
    <x v="3"/>
    <x v="2"/>
    <x v="2"/>
    <x v="3"/>
    <x v="3"/>
    <x v="2"/>
    <x v="3"/>
    <x v="3"/>
    <x v="4"/>
    <x v="2"/>
    <x v="2"/>
    <x v="2"/>
    <x v="2"/>
    <x v="5"/>
    <x v="1"/>
    <x v="5"/>
    <x v="5"/>
    <x v="3"/>
    <x v="3"/>
    <x v="1"/>
    <x v="2"/>
    <x v="1"/>
    <x v="2"/>
    <x v="0"/>
    <x v="0"/>
    <x v="0"/>
    <x v="0"/>
  </r>
  <r>
    <x v="0"/>
    <x v="1"/>
    <x v="5"/>
    <x v="0"/>
    <x v="8"/>
    <x v="45"/>
    <x v="1"/>
    <x v="3"/>
    <x v="4"/>
    <x v="2"/>
    <x v="2"/>
    <x v="2"/>
    <x v="3"/>
    <x v="4"/>
    <x v="2"/>
    <x v="2"/>
    <x v="2"/>
    <x v="2"/>
    <x v="1"/>
    <x v="3"/>
    <x v="1"/>
    <x v="0"/>
    <x v="2"/>
    <x v="0"/>
    <x v="0"/>
    <x v="3"/>
    <x v="0"/>
    <x v="0"/>
    <x v="1"/>
    <x v="1"/>
    <x v="2"/>
    <x v="3"/>
    <x v="3"/>
    <x v="3"/>
    <x v="1"/>
    <x v="4"/>
    <x v="0"/>
    <x v="1"/>
    <x v="1"/>
    <x v="2"/>
    <x v="2"/>
    <x v="2"/>
    <x v="1"/>
    <x v="0"/>
    <x v="0"/>
    <x v="1"/>
    <x v="1"/>
    <x v="0"/>
    <x v="0"/>
    <x v="0"/>
  </r>
  <r>
    <x v="0"/>
    <x v="1"/>
    <x v="5"/>
    <x v="0"/>
    <x v="20"/>
    <x v="46"/>
    <x v="0"/>
    <x v="0"/>
    <x v="2"/>
    <x v="2"/>
    <x v="2"/>
    <x v="1"/>
    <x v="2"/>
    <x v="2"/>
    <x v="3"/>
    <x v="3"/>
    <x v="2"/>
    <x v="2"/>
    <x v="1"/>
    <x v="3"/>
    <x v="1"/>
    <x v="1"/>
    <x v="0"/>
    <x v="0"/>
    <x v="0"/>
    <x v="3"/>
    <x v="4"/>
    <x v="2"/>
    <x v="1"/>
    <x v="1"/>
    <x v="0"/>
    <x v="0"/>
    <x v="2"/>
    <x v="2"/>
    <x v="3"/>
    <x v="2"/>
    <x v="1"/>
    <x v="1"/>
    <x v="1"/>
    <x v="4"/>
    <x v="1"/>
    <x v="1"/>
    <x v="1"/>
    <x v="0"/>
    <x v="1"/>
    <x v="0"/>
    <x v="0"/>
    <x v="0"/>
    <x v="0"/>
    <x v="0"/>
  </r>
  <r>
    <x v="0"/>
    <x v="1"/>
    <x v="5"/>
    <x v="0"/>
    <x v="20"/>
    <x v="46"/>
    <x v="0"/>
    <x v="2"/>
    <x v="3"/>
    <x v="2"/>
    <x v="3"/>
    <x v="1"/>
    <x v="4"/>
    <x v="4"/>
    <x v="2"/>
    <x v="2"/>
    <x v="2"/>
    <x v="1"/>
    <x v="4"/>
    <x v="2"/>
    <x v="1"/>
    <x v="2"/>
    <x v="2"/>
    <x v="1"/>
    <x v="1"/>
    <x v="0"/>
    <x v="4"/>
    <x v="2"/>
    <x v="0"/>
    <x v="1"/>
    <x v="1"/>
    <x v="3"/>
    <x v="1"/>
    <x v="4"/>
    <x v="0"/>
    <x v="4"/>
    <x v="1"/>
    <x v="0"/>
    <x v="0"/>
    <x v="0"/>
    <x v="0"/>
    <x v="0"/>
    <x v="3"/>
    <x v="1"/>
    <x v="1"/>
    <x v="1"/>
    <x v="1"/>
    <x v="0"/>
    <x v="0"/>
    <x v="0"/>
  </r>
  <r>
    <x v="0"/>
    <x v="1"/>
    <x v="5"/>
    <x v="0"/>
    <x v="8"/>
    <x v="45"/>
    <x v="1"/>
    <x v="0"/>
    <x v="0"/>
    <x v="0"/>
    <x v="2"/>
    <x v="2"/>
    <x v="2"/>
    <x v="4"/>
    <x v="0"/>
    <x v="0"/>
    <x v="0"/>
    <x v="0"/>
    <x v="3"/>
    <x v="3"/>
    <x v="0"/>
    <x v="0"/>
    <x v="0"/>
    <x v="4"/>
    <x v="3"/>
    <x v="3"/>
    <x v="0"/>
    <x v="0"/>
    <x v="1"/>
    <x v="1"/>
    <x v="0"/>
    <x v="0"/>
    <x v="0"/>
    <x v="0"/>
    <x v="0"/>
    <x v="2"/>
    <x v="3"/>
    <x v="1"/>
    <x v="2"/>
    <x v="1"/>
    <x v="1"/>
    <x v="1"/>
    <x v="1"/>
    <x v="0"/>
    <x v="0"/>
    <x v="0"/>
    <x v="0"/>
    <x v="0"/>
    <x v="0"/>
    <x v="0"/>
  </r>
  <r>
    <x v="0"/>
    <x v="1"/>
    <x v="5"/>
    <x v="0"/>
    <x v="20"/>
    <x v="46"/>
    <x v="1"/>
    <x v="3"/>
    <x v="2"/>
    <x v="2"/>
    <x v="2"/>
    <x v="2"/>
    <x v="3"/>
    <x v="2"/>
    <x v="2"/>
    <x v="2"/>
    <x v="2"/>
    <x v="3"/>
    <x v="3"/>
    <x v="2"/>
    <x v="0"/>
    <x v="0"/>
    <x v="2"/>
    <x v="0"/>
    <x v="0"/>
    <x v="3"/>
    <x v="4"/>
    <x v="2"/>
    <x v="1"/>
    <x v="1"/>
    <x v="2"/>
    <x v="0"/>
    <x v="3"/>
    <x v="1"/>
    <x v="0"/>
    <x v="0"/>
    <x v="0"/>
    <x v="1"/>
    <x v="2"/>
    <x v="2"/>
    <x v="2"/>
    <x v="2"/>
    <x v="1"/>
    <x v="1"/>
    <x v="0"/>
    <x v="1"/>
    <x v="1"/>
    <x v="0"/>
    <x v="0"/>
    <x v="0"/>
  </r>
  <r>
    <x v="0"/>
    <x v="1"/>
    <x v="5"/>
    <x v="0"/>
    <x v="8"/>
    <x v="45"/>
    <x v="0"/>
    <x v="3"/>
    <x v="2"/>
    <x v="2"/>
    <x v="2"/>
    <x v="2"/>
    <x v="3"/>
    <x v="4"/>
    <x v="2"/>
    <x v="2"/>
    <x v="2"/>
    <x v="4"/>
    <x v="1"/>
    <x v="3"/>
    <x v="1"/>
    <x v="2"/>
    <x v="2"/>
    <x v="0"/>
    <x v="0"/>
    <x v="3"/>
    <x v="0"/>
    <x v="4"/>
    <x v="0"/>
    <x v="2"/>
    <x v="2"/>
    <x v="3"/>
    <x v="3"/>
    <x v="3"/>
    <x v="1"/>
    <x v="3"/>
    <x v="0"/>
    <x v="1"/>
    <x v="1"/>
    <x v="1"/>
    <x v="2"/>
    <x v="2"/>
    <x v="1"/>
    <x v="1"/>
    <x v="0"/>
    <x v="0"/>
    <x v="0"/>
    <x v="0"/>
    <x v="0"/>
    <x v="0"/>
  </r>
  <r>
    <x v="0"/>
    <x v="1"/>
    <x v="5"/>
    <x v="0"/>
    <x v="8"/>
    <x v="45"/>
    <x v="0"/>
    <x v="3"/>
    <x v="2"/>
    <x v="3"/>
    <x v="3"/>
    <x v="1"/>
    <x v="4"/>
    <x v="4"/>
    <x v="3"/>
    <x v="2"/>
    <x v="2"/>
    <x v="3"/>
    <x v="3"/>
    <x v="3"/>
    <x v="1"/>
    <x v="0"/>
    <x v="2"/>
    <x v="0"/>
    <x v="1"/>
    <x v="1"/>
    <x v="0"/>
    <x v="4"/>
    <x v="1"/>
    <x v="1"/>
    <x v="0"/>
    <x v="0"/>
    <x v="3"/>
    <x v="4"/>
    <x v="0"/>
    <x v="1"/>
    <x v="3"/>
    <x v="1"/>
    <x v="1"/>
    <x v="2"/>
    <x v="4"/>
    <x v="4"/>
    <x v="1"/>
    <x v="1"/>
    <x v="0"/>
    <x v="0"/>
    <x v="2"/>
    <x v="0"/>
    <x v="0"/>
    <x v="0"/>
  </r>
  <r>
    <x v="0"/>
    <x v="1"/>
    <x v="5"/>
    <x v="0"/>
    <x v="20"/>
    <x v="46"/>
    <x v="1"/>
    <x v="2"/>
    <x v="3"/>
    <x v="4"/>
    <x v="3"/>
    <x v="1"/>
    <x v="4"/>
    <x v="0"/>
    <x v="1"/>
    <x v="4"/>
    <x v="4"/>
    <x v="4"/>
    <x v="2"/>
    <x v="4"/>
    <x v="3"/>
    <x v="2"/>
    <x v="3"/>
    <x v="0"/>
    <x v="1"/>
    <x v="2"/>
    <x v="1"/>
    <x v="2"/>
    <x v="0"/>
    <x v="2"/>
    <x v="2"/>
    <x v="3"/>
    <x v="1"/>
    <x v="1"/>
    <x v="3"/>
    <x v="4"/>
    <x v="0"/>
    <x v="0"/>
    <x v="0"/>
    <x v="0"/>
    <x v="0"/>
    <x v="0"/>
    <x v="3"/>
    <x v="0"/>
    <x v="1"/>
    <x v="0"/>
    <x v="2"/>
    <x v="0"/>
    <x v="0"/>
    <x v="0"/>
  </r>
  <r>
    <x v="0"/>
    <x v="1"/>
    <x v="5"/>
    <x v="0"/>
    <x v="8"/>
    <x v="45"/>
    <x v="1"/>
    <x v="3"/>
    <x v="3"/>
    <x v="3"/>
    <x v="2"/>
    <x v="1"/>
    <x v="4"/>
    <x v="0"/>
    <x v="2"/>
    <x v="2"/>
    <x v="2"/>
    <x v="1"/>
    <x v="1"/>
    <x v="3"/>
    <x v="1"/>
    <x v="2"/>
    <x v="2"/>
    <x v="0"/>
    <x v="0"/>
    <x v="3"/>
    <x v="0"/>
    <x v="4"/>
    <x v="4"/>
    <x v="1"/>
    <x v="1"/>
    <x v="3"/>
    <x v="2"/>
    <x v="1"/>
    <x v="0"/>
    <x v="3"/>
    <x v="0"/>
    <x v="0"/>
    <x v="0"/>
    <x v="0"/>
    <x v="0"/>
    <x v="0"/>
    <x v="3"/>
    <x v="1"/>
    <x v="1"/>
    <x v="1"/>
    <x v="1"/>
    <x v="0"/>
    <x v="0"/>
    <x v="0"/>
  </r>
  <r>
    <x v="0"/>
    <x v="1"/>
    <x v="5"/>
    <x v="0"/>
    <x v="8"/>
    <x v="45"/>
    <x v="1"/>
    <x v="0"/>
    <x v="0"/>
    <x v="0"/>
    <x v="0"/>
    <x v="0"/>
    <x v="2"/>
    <x v="4"/>
    <x v="2"/>
    <x v="0"/>
    <x v="0"/>
    <x v="2"/>
    <x v="3"/>
    <x v="2"/>
    <x v="1"/>
    <x v="0"/>
    <x v="2"/>
    <x v="0"/>
    <x v="0"/>
    <x v="0"/>
    <x v="0"/>
    <x v="4"/>
    <x v="1"/>
    <x v="1"/>
    <x v="0"/>
    <x v="0"/>
    <x v="0"/>
    <x v="0"/>
    <x v="0"/>
    <x v="0"/>
    <x v="3"/>
    <x v="0"/>
    <x v="0"/>
    <x v="0"/>
    <x v="0"/>
    <x v="0"/>
    <x v="4"/>
    <x v="1"/>
    <x v="0"/>
    <x v="0"/>
    <x v="0"/>
    <x v="0"/>
    <x v="0"/>
    <x v="0"/>
  </r>
  <r>
    <x v="0"/>
    <x v="1"/>
    <x v="5"/>
    <x v="0"/>
    <x v="8"/>
    <x v="45"/>
    <x v="1"/>
    <x v="2"/>
    <x v="3"/>
    <x v="2"/>
    <x v="2"/>
    <x v="1"/>
    <x v="4"/>
    <x v="4"/>
    <x v="3"/>
    <x v="2"/>
    <x v="2"/>
    <x v="1"/>
    <x v="1"/>
    <x v="2"/>
    <x v="1"/>
    <x v="2"/>
    <x v="2"/>
    <x v="0"/>
    <x v="1"/>
    <x v="1"/>
    <x v="1"/>
    <x v="0"/>
    <x v="4"/>
    <x v="1"/>
    <x v="2"/>
    <x v="3"/>
    <x v="3"/>
    <x v="5"/>
    <x v="3"/>
    <x v="2"/>
    <x v="2"/>
    <x v="1"/>
    <x v="2"/>
    <x v="3"/>
    <x v="2"/>
    <x v="4"/>
    <x v="1"/>
    <x v="0"/>
    <x v="0"/>
    <x v="1"/>
    <x v="1"/>
    <x v="0"/>
    <x v="0"/>
    <x v="0"/>
  </r>
  <r>
    <x v="0"/>
    <x v="1"/>
    <x v="5"/>
    <x v="0"/>
    <x v="20"/>
    <x v="46"/>
    <x v="0"/>
    <x v="3"/>
    <x v="2"/>
    <x v="2"/>
    <x v="3"/>
    <x v="2"/>
    <x v="2"/>
    <x v="2"/>
    <x v="2"/>
    <x v="2"/>
    <x v="2"/>
    <x v="0"/>
    <x v="1"/>
    <x v="3"/>
    <x v="1"/>
    <x v="2"/>
    <x v="2"/>
    <x v="4"/>
    <x v="0"/>
    <x v="3"/>
    <x v="1"/>
    <x v="0"/>
    <x v="1"/>
    <x v="1"/>
    <x v="0"/>
    <x v="0"/>
    <x v="0"/>
    <x v="0"/>
    <x v="0"/>
    <x v="0"/>
    <x v="0"/>
    <x v="0"/>
    <x v="0"/>
    <x v="0"/>
    <x v="0"/>
    <x v="0"/>
    <x v="3"/>
    <x v="0"/>
    <x v="0"/>
    <x v="0"/>
    <x v="0"/>
    <x v="0"/>
    <x v="0"/>
    <x v="0"/>
  </r>
  <r>
    <x v="0"/>
    <x v="1"/>
    <x v="9"/>
    <x v="0"/>
    <x v="4"/>
    <x v="41"/>
    <x v="1"/>
    <x v="4"/>
    <x v="3"/>
    <x v="1"/>
    <x v="3"/>
    <x v="3"/>
    <x v="2"/>
    <x v="1"/>
    <x v="1"/>
    <x v="2"/>
    <x v="3"/>
    <x v="1"/>
    <x v="1"/>
    <x v="2"/>
    <x v="4"/>
    <x v="4"/>
    <x v="2"/>
    <x v="0"/>
    <x v="3"/>
    <x v="1"/>
    <x v="1"/>
    <x v="0"/>
    <x v="0"/>
    <x v="2"/>
    <x v="2"/>
    <x v="0"/>
    <x v="4"/>
    <x v="5"/>
    <x v="3"/>
    <x v="3"/>
    <x v="1"/>
    <x v="1"/>
    <x v="4"/>
    <x v="3"/>
    <x v="4"/>
    <x v="1"/>
    <x v="1"/>
    <x v="1"/>
    <x v="1"/>
    <x v="1"/>
    <x v="2"/>
    <x v="0"/>
    <x v="0"/>
    <x v="0"/>
  </r>
  <r>
    <x v="0"/>
    <x v="1"/>
    <x v="5"/>
    <x v="0"/>
    <x v="8"/>
    <x v="45"/>
    <x v="1"/>
    <x v="2"/>
    <x v="3"/>
    <x v="2"/>
    <x v="3"/>
    <x v="2"/>
    <x v="3"/>
    <x v="4"/>
    <x v="2"/>
    <x v="2"/>
    <x v="2"/>
    <x v="3"/>
    <x v="1"/>
    <x v="3"/>
    <x v="0"/>
    <x v="3"/>
    <x v="2"/>
    <x v="1"/>
    <x v="0"/>
    <x v="3"/>
    <x v="1"/>
    <x v="2"/>
    <x v="4"/>
    <x v="3"/>
    <x v="4"/>
    <x v="2"/>
    <x v="3"/>
    <x v="5"/>
    <x v="0"/>
    <x v="3"/>
    <x v="1"/>
    <x v="1"/>
    <x v="1"/>
    <x v="4"/>
    <x v="2"/>
    <x v="5"/>
    <x v="1"/>
    <x v="1"/>
    <x v="0"/>
    <x v="2"/>
    <x v="1"/>
    <x v="0"/>
    <x v="0"/>
    <x v="0"/>
  </r>
  <r>
    <x v="0"/>
    <x v="1"/>
    <x v="5"/>
    <x v="0"/>
    <x v="8"/>
    <x v="45"/>
    <x v="0"/>
    <x v="0"/>
    <x v="0"/>
    <x v="0"/>
    <x v="0"/>
    <x v="0"/>
    <x v="0"/>
    <x v="0"/>
    <x v="0"/>
    <x v="0"/>
    <x v="0"/>
    <x v="0"/>
    <x v="0"/>
    <x v="0"/>
    <x v="0"/>
    <x v="0"/>
    <x v="0"/>
    <x v="4"/>
    <x v="4"/>
    <x v="0"/>
    <x v="2"/>
    <x v="1"/>
    <x v="1"/>
    <x v="1"/>
    <x v="0"/>
    <x v="0"/>
    <x v="0"/>
    <x v="0"/>
    <x v="0"/>
    <x v="0"/>
    <x v="3"/>
    <x v="1"/>
    <x v="3"/>
    <x v="4"/>
    <x v="1"/>
    <x v="1"/>
    <x v="1"/>
    <x v="0"/>
    <x v="0"/>
    <x v="0"/>
    <x v="0"/>
    <x v="0"/>
    <x v="0"/>
    <x v="0"/>
  </r>
  <r>
    <x v="0"/>
    <x v="1"/>
    <x v="5"/>
    <x v="0"/>
    <x v="20"/>
    <x v="46"/>
    <x v="0"/>
    <x v="2"/>
    <x v="2"/>
    <x v="0"/>
    <x v="3"/>
    <x v="2"/>
    <x v="5"/>
    <x v="0"/>
    <x v="0"/>
    <x v="2"/>
    <x v="0"/>
    <x v="1"/>
    <x v="4"/>
    <x v="2"/>
    <x v="1"/>
    <x v="1"/>
    <x v="5"/>
    <x v="5"/>
    <x v="5"/>
    <x v="5"/>
    <x v="6"/>
    <x v="6"/>
    <x v="3"/>
    <x v="4"/>
    <x v="5"/>
    <x v="5"/>
    <x v="5"/>
    <x v="6"/>
    <x v="5"/>
    <x v="5"/>
    <x v="5"/>
    <x v="2"/>
    <x v="0"/>
    <x v="0"/>
    <x v="0"/>
    <x v="0"/>
    <x v="1"/>
    <x v="4"/>
    <x v="2"/>
    <x v="3"/>
    <x v="5"/>
    <x v="0"/>
    <x v="0"/>
    <x v="0"/>
  </r>
  <r>
    <x v="0"/>
    <x v="1"/>
    <x v="5"/>
    <x v="0"/>
    <x v="8"/>
    <x v="45"/>
    <x v="1"/>
    <x v="3"/>
    <x v="3"/>
    <x v="2"/>
    <x v="1"/>
    <x v="1"/>
    <x v="4"/>
    <x v="4"/>
    <x v="2"/>
    <x v="2"/>
    <x v="2"/>
    <x v="2"/>
    <x v="3"/>
    <x v="2"/>
    <x v="1"/>
    <x v="1"/>
    <x v="2"/>
    <x v="0"/>
    <x v="1"/>
    <x v="1"/>
    <x v="0"/>
    <x v="4"/>
    <x v="0"/>
    <x v="1"/>
    <x v="0"/>
    <x v="3"/>
    <x v="1"/>
    <x v="5"/>
    <x v="3"/>
    <x v="2"/>
    <x v="0"/>
    <x v="1"/>
    <x v="2"/>
    <x v="2"/>
    <x v="2"/>
    <x v="2"/>
    <x v="1"/>
    <x v="1"/>
    <x v="1"/>
    <x v="1"/>
    <x v="1"/>
    <x v="0"/>
    <x v="0"/>
    <x v="0"/>
  </r>
  <r>
    <x v="0"/>
    <x v="1"/>
    <x v="5"/>
    <x v="0"/>
    <x v="8"/>
    <x v="45"/>
    <x v="1"/>
    <x v="0"/>
    <x v="0"/>
    <x v="2"/>
    <x v="0"/>
    <x v="0"/>
    <x v="3"/>
    <x v="0"/>
    <x v="0"/>
    <x v="0"/>
    <x v="0"/>
    <x v="2"/>
    <x v="0"/>
    <x v="4"/>
    <x v="0"/>
    <x v="2"/>
    <x v="2"/>
    <x v="4"/>
    <x v="4"/>
    <x v="0"/>
    <x v="2"/>
    <x v="1"/>
    <x v="1"/>
    <x v="2"/>
    <x v="0"/>
    <x v="2"/>
    <x v="0"/>
    <x v="0"/>
    <x v="0"/>
    <x v="0"/>
    <x v="3"/>
    <x v="1"/>
    <x v="1"/>
    <x v="2"/>
    <x v="4"/>
    <x v="5"/>
    <x v="1"/>
    <x v="1"/>
    <x v="1"/>
    <x v="1"/>
    <x v="0"/>
    <x v="0"/>
    <x v="0"/>
    <x v="0"/>
  </r>
  <r>
    <x v="0"/>
    <x v="1"/>
    <x v="5"/>
    <x v="0"/>
    <x v="8"/>
    <x v="45"/>
    <x v="1"/>
    <x v="3"/>
    <x v="2"/>
    <x v="1"/>
    <x v="3"/>
    <x v="2"/>
    <x v="2"/>
    <x v="2"/>
    <x v="3"/>
    <x v="3"/>
    <x v="2"/>
    <x v="3"/>
    <x v="3"/>
    <x v="2"/>
    <x v="3"/>
    <x v="1"/>
    <x v="1"/>
    <x v="0"/>
    <x v="1"/>
    <x v="1"/>
    <x v="2"/>
    <x v="4"/>
    <x v="1"/>
    <x v="1"/>
    <x v="2"/>
    <x v="3"/>
    <x v="1"/>
    <x v="1"/>
    <x v="1"/>
    <x v="1"/>
    <x v="0"/>
    <x v="1"/>
    <x v="1"/>
    <x v="2"/>
    <x v="5"/>
    <x v="4"/>
    <x v="1"/>
    <x v="1"/>
    <x v="0"/>
    <x v="1"/>
    <x v="1"/>
    <x v="0"/>
    <x v="0"/>
    <x v="0"/>
  </r>
  <r>
    <x v="0"/>
    <x v="1"/>
    <x v="5"/>
    <x v="0"/>
    <x v="8"/>
    <x v="45"/>
    <x v="0"/>
    <x v="3"/>
    <x v="2"/>
    <x v="1"/>
    <x v="3"/>
    <x v="0"/>
    <x v="4"/>
    <x v="4"/>
    <x v="2"/>
    <x v="2"/>
    <x v="0"/>
    <x v="2"/>
    <x v="3"/>
    <x v="2"/>
    <x v="0"/>
    <x v="0"/>
    <x v="3"/>
    <x v="0"/>
    <x v="1"/>
    <x v="2"/>
    <x v="0"/>
    <x v="4"/>
    <x v="4"/>
    <x v="2"/>
    <x v="0"/>
    <x v="0"/>
    <x v="1"/>
    <x v="5"/>
    <x v="0"/>
    <x v="2"/>
    <x v="1"/>
    <x v="1"/>
    <x v="4"/>
    <x v="1"/>
    <x v="3"/>
    <x v="3"/>
    <x v="1"/>
    <x v="0"/>
    <x v="1"/>
    <x v="0"/>
    <x v="1"/>
    <x v="0"/>
    <x v="0"/>
    <x v="0"/>
  </r>
  <r>
    <x v="0"/>
    <x v="1"/>
    <x v="5"/>
    <x v="0"/>
    <x v="8"/>
    <x v="45"/>
    <x v="0"/>
    <x v="3"/>
    <x v="3"/>
    <x v="2"/>
    <x v="1"/>
    <x v="1"/>
    <x v="2"/>
    <x v="3"/>
    <x v="3"/>
    <x v="2"/>
    <x v="2"/>
    <x v="2"/>
    <x v="4"/>
    <x v="1"/>
    <x v="1"/>
    <x v="1"/>
    <x v="1"/>
    <x v="1"/>
    <x v="3"/>
    <x v="4"/>
    <x v="1"/>
    <x v="0"/>
    <x v="0"/>
    <x v="2"/>
    <x v="4"/>
    <x v="2"/>
    <x v="1"/>
    <x v="2"/>
    <x v="3"/>
    <x v="3"/>
    <x v="4"/>
    <x v="1"/>
    <x v="2"/>
    <x v="1"/>
    <x v="2"/>
    <x v="5"/>
    <x v="1"/>
    <x v="1"/>
    <x v="0"/>
    <x v="0"/>
    <x v="1"/>
    <x v="0"/>
    <x v="0"/>
    <x v="0"/>
  </r>
  <r>
    <x v="0"/>
    <x v="1"/>
    <x v="5"/>
    <x v="0"/>
    <x v="8"/>
    <x v="45"/>
    <x v="0"/>
    <x v="0"/>
    <x v="2"/>
    <x v="2"/>
    <x v="3"/>
    <x v="1"/>
    <x v="2"/>
    <x v="4"/>
    <x v="1"/>
    <x v="3"/>
    <x v="2"/>
    <x v="2"/>
    <x v="1"/>
    <x v="3"/>
    <x v="1"/>
    <x v="0"/>
    <x v="3"/>
    <x v="0"/>
    <x v="1"/>
    <x v="4"/>
    <x v="2"/>
    <x v="4"/>
    <x v="1"/>
    <x v="1"/>
    <x v="0"/>
    <x v="0"/>
    <x v="2"/>
    <x v="2"/>
    <x v="0"/>
    <x v="0"/>
    <x v="3"/>
    <x v="1"/>
    <x v="2"/>
    <x v="4"/>
    <x v="4"/>
    <x v="2"/>
    <x v="1"/>
    <x v="0"/>
    <x v="0"/>
    <x v="0"/>
    <x v="0"/>
    <x v="0"/>
    <x v="0"/>
    <x v="0"/>
  </r>
  <r>
    <x v="0"/>
    <x v="1"/>
    <x v="5"/>
    <x v="0"/>
    <x v="8"/>
    <x v="45"/>
    <x v="0"/>
    <x v="0"/>
    <x v="0"/>
    <x v="3"/>
    <x v="2"/>
    <x v="2"/>
    <x v="3"/>
    <x v="4"/>
    <x v="0"/>
    <x v="2"/>
    <x v="2"/>
    <x v="2"/>
    <x v="3"/>
    <x v="0"/>
    <x v="0"/>
    <x v="2"/>
    <x v="1"/>
    <x v="0"/>
    <x v="1"/>
    <x v="1"/>
    <x v="2"/>
    <x v="1"/>
    <x v="1"/>
    <x v="1"/>
    <x v="0"/>
    <x v="0"/>
    <x v="3"/>
    <x v="5"/>
    <x v="1"/>
    <x v="3"/>
    <x v="3"/>
    <x v="1"/>
    <x v="4"/>
    <x v="1"/>
    <x v="5"/>
    <x v="2"/>
    <x v="1"/>
    <x v="0"/>
    <x v="0"/>
    <x v="0"/>
    <x v="1"/>
    <x v="0"/>
    <x v="0"/>
    <x v="0"/>
  </r>
  <r>
    <x v="0"/>
    <x v="1"/>
    <x v="9"/>
    <x v="0"/>
    <x v="4"/>
    <x v="41"/>
    <x v="1"/>
    <x v="3"/>
    <x v="3"/>
    <x v="1"/>
    <x v="1"/>
    <x v="1"/>
    <x v="2"/>
    <x v="0"/>
    <x v="2"/>
    <x v="2"/>
    <x v="3"/>
    <x v="2"/>
    <x v="1"/>
    <x v="2"/>
    <x v="4"/>
    <x v="5"/>
    <x v="2"/>
    <x v="4"/>
    <x v="3"/>
    <x v="3"/>
    <x v="0"/>
    <x v="4"/>
    <x v="1"/>
    <x v="1"/>
    <x v="0"/>
    <x v="0"/>
    <x v="1"/>
    <x v="5"/>
    <x v="1"/>
    <x v="0"/>
    <x v="1"/>
    <x v="1"/>
    <x v="4"/>
    <x v="3"/>
    <x v="4"/>
    <x v="2"/>
    <x v="1"/>
    <x v="1"/>
    <x v="1"/>
    <x v="0"/>
    <x v="0"/>
    <x v="0"/>
    <x v="0"/>
    <x v="0"/>
  </r>
  <r>
    <x v="0"/>
    <x v="1"/>
    <x v="5"/>
    <x v="0"/>
    <x v="8"/>
    <x v="45"/>
    <x v="0"/>
    <x v="2"/>
    <x v="3"/>
    <x v="0"/>
    <x v="3"/>
    <x v="3"/>
    <x v="2"/>
    <x v="2"/>
    <x v="3"/>
    <x v="3"/>
    <x v="3"/>
    <x v="0"/>
    <x v="3"/>
    <x v="2"/>
    <x v="3"/>
    <x v="4"/>
    <x v="0"/>
    <x v="4"/>
    <x v="3"/>
    <x v="4"/>
    <x v="5"/>
    <x v="5"/>
    <x v="1"/>
    <x v="1"/>
    <x v="0"/>
    <x v="0"/>
    <x v="3"/>
    <x v="1"/>
    <x v="1"/>
    <x v="3"/>
    <x v="3"/>
    <x v="1"/>
    <x v="3"/>
    <x v="4"/>
    <x v="1"/>
    <x v="1"/>
    <x v="1"/>
    <x v="0"/>
    <x v="0"/>
    <x v="0"/>
    <x v="0"/>
    <x v="0"/>
    <x v="0"/>
    <x v="0"/>
  </r>
  <r>
    <x v="0"/>
    <x v="1"/>
    <x v="5"/>
    <x v="0"/>
    <x v="8"/>
    <x v="45"/>
    <x v="0"/>
    <x v="3"/>
    <x v="2"/>
    <x v="3"/>
    <x v="3"/>
    <x v="2"/>
    <x v="4"/>
    <x v="0"/>
    <x v="3"/>
    <x v="2"/>
    <x v="2"/>
    <x v="1"/>
    <x v="3"/>
    <x v="3"/>
    <x v="3"/>
    <x v="2"/>
    <x v="1"/>
    <x v="2"/>
    <x v="0"/>
    <x v="1"/>
    <x v="1"/>
    <x v="4"/>
    <x v="0"/>
    <x v="2"/>
    <x v="2"/>
    <x v="3"/>
    <x v="3"/>
    <x v="1"/>
    <x v="1"/>
    <x v="3"/>
    <x v="0"/>
    <x v="1"/>
    <x v="2"/>
    <x v="2"/>
    <x v="4"/>
    <x v="2"/>
    <x v="1"/>
    <x v="0"/>
    <x v="0"/>
    <x v="0"/>
    <x v="1"/>
    <x v="0"/>
    <x v="0"/>
    <x v="0"/>
  </r>
  <r>
    <x v="0"/>
    <x v="1"/>
    <x v="5"/>
    <x v="0"/>
    <x v="8"/>
    <x v="45"/>
    <x v="0"/>
    <x v="2"/>
    <x v="3"/>
    <x v="2"/>
    <x v="3"/>
    <x v="3"/>
    <x v="5"/>
    <x v="2"/>
    <x v="3"/>
    <x v="3"/>
    <x v="4"/>
    <x v="1"/>
    <x v="3"/>
    <x v="0"/>
    <x v="2"/>
    <x v="0"/>
    <x v="2"/>
    <x v="0"/>
    <x v="1"/>
    <x v="4"/>
    <x v="0"/>
    <x v="4"/>
    <x v="0"/>
    <x v="1"/>
    <x v="1"/>
    <x v="2"/>
    <x v="1"/>
    <x v="5"/>
    <x v="3"/>
    <x v="1"/>
    <x v="1"/>
    <x v="1"/>
    <x v="2"/>
    <x v="1"/>
    <x v="5"/>
    <x v="1"/>
    <x v="1"/>
    <x v="0"/>
    <x v="1"/>
    <x v="1"/>
    <x v="1"/>
    <x v="0"/>
    <x v="0"/>
    <x v="0"/>
  </r>
  <r>
    <x v="0"/>
    <x v="1"/>
    <x v="5"/>
    <x v="0"/>
    <x v="8"/>
    <x v="45"/>
    <x v="1"/>
    <x v="3"/>
    <x v="3"/>
    <x v="3"/>
    <x v="2"/>
    <x v="1"/>
    <x v="4"/>
    <x v="2"/>
    <x v="2"/>
    <x v="3"/>
    <x v="2"/>
    <x v="1"/>
    <x v="1"/>
    <x v="2"/>
    <x v="4"/>
    <x v="1"/>
    <x v="2"/>
    <x v="0"/>
    <x v="1"/>
    <x v="1"/>
    <x v="2"/>
    <x v="4"/>
    <x v="1"/>
    <x v="1"/>
    <x v="0"/>
    <x v="0"/>
    <x v="1"/>
    <x v="1"/>
    <x v="4"/>
    <x v="4"/>
    <x v="0"/>
    <x v="1"/>
    <x v="4"/>
    <x v="2"/>
    <x v="4"/>
    <x v="5"/>
    <x v="1"/>
    <x v="3"/>
    <x v="1"/>
    <x v="2"/>
    <x v="2"/>
    <x v="0"/>
    <x v="0"/>
    <x v="0"/>
  </r>
  <r>
    <x v="0"/>
    <x v="1"/>
    <x v="4"/>
    <x v="0"/>
    <x v="0"/>
    <x v="0"/>
    <x v="0"/>
    <x v="3"/>
    <x v="2"/>
    <x v="1"/>
    <x v="3"/>
    <x v="2"/>
    <x v="2"/>
    <x v="4"/>
    <x v="2"/>
    <x v="2"/>
    <x v="2"/>
    <x v="2"/>
    <x v="1"/>
    <x v="2"/>
    <x v="0"/>
    <x v="0"/>
    <x v="2"/>
    <x v="0"/>
    <x v="1"/>
    <x v="2"/>
    <x v="0"/>
    <x v="4"/>
    <x v="1"/>
    <x v="1"/>
    <x v="0"/>
    <x v="3"/>
    <x v="3"/>
    <x v="0"/>
    <x v="1"/>
    <x v="0"/>
    <x v="3"/>
    <x v="1"/>
    <x v="2"/>
    <x v="1"/>
    <x v="2"/>
    <x v="2"/>
    <x v="1"/>
    <x v="1"/>
    <x v="0"/>
    <x v="1"/>
    <x v="1"/>
    <x v="0"/>
    <x v="0"/>
    <x v="0"/>
  </r>
  <r>
    <x v="0"/>
    <x v="1"/>
    <x v="9"/>
    <x v="0"/>
    <x v="4"/>
    <x v="41"/>
    <x v="1"/>
    <x v="3"/>
    <x v="2"/>
    <x v="3"/>
    <x v="3"/>
    <x v="2"/>
    <x v="3"/>
    <x v="4"/>
    <x v="2"/>
    <x v="2"/>
    <x v="2"/>
    <x v="0"/>
    <x v="3"/>
    <x v="2"/>
    <x v="0"/>
    <x v="0"/>
    <x v="2"/>
    <x v="0"/>
    <x v="1"/>
    <x v="0"/>
    <x v="0"/>
    <x v="4"/>
    <x v="1"/>
    <x v="1"/>
    <x v="0"/>
    <x v="0"/>
    <x v="1"/>
    <x v="5"/>
    <x v="1"/>
    <x v="3"/>
    <x v="3"/>
    <x v="1"/>
    <x v="3"/>
    <x v="1"/>
    <x v="4"/>
    <x v="1"/>
    <x v="1"/>
    <x v="0"/>
    <x v="0"/>
    <x v="1"/>
    <x v="1"/>
    <x v="0"/>
    <x v="0"/>
    <x v="0"/>
  </r>
  <r>
    <x v="0"/>
    <x v="1"/>
    <x v="9"/>
    <x v="0"/>
    <x v="4"/>
    <x v="41"/>
    <x v="0"/>
    <x v="0"/>
    <x v="2"/>
    <x v="1"/>
    <x v="1"/>
    <x v="1"/>
    <x v="4"/>
    <x v="0"/>
    <x v="2"/>
    <x v="2"/>
    <x v="2"/>
    <x v="1"/>
    <x v="1"/>
    <x v="3"/>
    <x v="0"/>
    <x v="4"/>
    <x v="1"/>
    <x v="4"/>
    <x v="3"/>
    <x v="4"/>
    <x v="2"/>
    <x v="1"/>
    <x v="1"/>
    <x v="1"/>
    <x v="0"/>
    <x v="3"/>
    <x v="1"/>
    <x v="5"/>
    <x v="4"/>
    <x v="3"/>
    <x v="0"/>
    <x v="1"/>
    <x v="1"/>
    <x v="1"/>
    <x v="2"/>
    <x v="1"/>
    <x v="1"/>
    <x v="1"/>
    <x v="1"/>
    <x v="1"/>
    <x v="2"/>
    <x v="0"/>
    <x v="0"/>
    <x v="0"/>
  </r>
  <r>
    <x v="0"/>
    <x v="1"/>
    <x v="9"/>
    <x v="0"/>
    <x v="4"/>
    <x v="41"/>
    <x v="1"/>
    <x v="3"/>
    <x v="2"/>
    <x v="3"/>
    <x v="2"/>
    <x v="1"/>
    <x v="2"/>
    <x v="2"/>
    <x v="3"/>
    <x v="0"/>
    <x v="2"/>
    <x v="2"/>
    <x v="3"/>
    <x v="2"/>
    <x v="0"/>
    <x v="0"/>
    <x v="2"/>
    <x v="1"/>
    <x v="0"/>
    <x v="1"/>
    <x v="1"/>
    <x v="4"/>
    <x v="1"/>
    <x v="1"/>
    <x v="0"/>
    <x v="0"/>
    <x v="1"/>
    <x v="3"/>
    <x v="3"/>
    <x v="3"/>
    <x v="3"/>
    <x v="1"/>
    <x v="1"/>
    <x v="1"/>
    <x v="4"/>
    <x v="2"/>
    <x v="1"/>
    <x v="1"/>
    <x v="0"/>
    <x v="1"/>
    <x v="1"/>
    <x v="0"/>
    <x v="0"/>
    <x v="0"/>
  </r>
  <r>
    <x v="0"/>
    <x v="1"/>
    <x v="9"/>
    <x v="0"/>
    <x v="4"/>
    <x v="41"/>
    <x v="1"/>
    <x v="3"/>
    <x v="3"/>
    <x v="1"/>
    <x v="3"/>
    <x v="3"/>
    <x v="3"/>
    <x v="4"/>
    <x v="2"/>
    <x v="0"/>
    <x v="0"/>
    <x v="1"/>
    <x v="3"/>
    <x v="2"/>
    <x v="0"/>
    <x v="0"/>
    <x v="0"/>
    <x v="0"/>
    <x v="1"/>
    <x v="3"/>
    <x v="2"/>
    <x v="1"/>
    <x v="1"/>
    <x v="1"/>
    <x v="0"/>
    <x v="0"/>
    <x v="1"/>
    <x v="3"/>
    <x v="0"/>
    <x v="0"/>
    <x v="3"/>
    <x v="1"/>
    <x v="4"/>
    <x v="3"/>
    <x v="1"/>
    <x v="2"/>
    <x v="1"/>
    <x v="0"/>
    <x v="1"/>
    <x v="0"/>
    <x v="0"/>
    <x v="0"/>
    <x v="0"/>
    <x v="0"/>
  </r>
  <r>
    <x v="0"/>
    <x v="1"/>
    <x v="7"/>
    <x v="0"/>
    <x v="13"/>
    <x v="26"/>
    <x v="1"/>
    <x v="0"/>
    <x v="3"/>
    <x v="0"/>
    <x v="0"/>
    <x v="2"/>
    <x v="3"/>
    <x v="4"/>
    <x v="0"/>
    <x v="0"/>
    <x v="0"/>
    <x v="0"/>
    <x v="1"/>
    <x v="3"/>
    <x v="0"/>
    <x v="0"/>
    <x v="0"/>
    <x v="0"/>
    <x v="4"/>
    <x v="0"/>
    <x v="2"/>
    <x v="4"/>
    <x v="1"/>
    <x v="1"/>
    <x v="0"/>
    <x v="3"/>
    <x v="0"/>
    <x v="0"/>
    <x v="0"/>
    <x v="3"/>
    <x v="0"/>
    <x v="1"/>
    <x v="1"/>
    <x v="1"/>
    <x v="2"/>
    <x v="1"/>
    <x v="1"/>
    <x v="0"/>
    <x v="0"/>
    <x v="0"/>
    <x v="0"/>
    <x v="0"/>
    <x v="0"/>
    <x v="0"/>
  </r>
  <r>
    <x v="0"/>
    <x v="1"/>
    <x v="9"/>
    <x v="0"/>
    <x v="0"/>
    <x v="0"/>
    <x v="0"/>
    <x v="3"/>
    <x v="2"/>
    <x v="4"/>
    <x v="2"/>
    <x v="0"/>
    <x v="3"/>
    <x v="4"/>
    <x v="0"/>
    <x v="0"/>
    <x v="0"/>
    <x v="3"/>
    <x v="1"/>
    <x v="0"/>
    <x v="0"/>
    <x v="0"/>
    <x v="0"/>
    <x v="4"/>
    <x v="4"/>
    <x v="0"/>
    <x v="0"/>
    <x v="4"/>
    <x v="1"/>
    <x v="1"/>
    <x v="0"/>
    <x v="0"/>
    <x v="0"/>
    <x v="1"/>
    <x v="0"/>
    <x v="0"/>
    <x v="3"/>
    <x v="1"/>
    <x v="1"/>
    <x v="4"/>
    <x v="1"/>
    <x v="1"/>
    <x v="1"/>
    <x v="0"/>
    <x v="0"/>
    <x v="0"/>
    <x v="1"/>
    <x v="0"/>
    <x v="0"/>
    <x v="0"/>
  </r>
  <r>
    <x v="0"/>
    <x v="1"/>
    <x v="9"/>
    <x v="0"/>
    <x v="0"/>
    <x v="0"/>
    <x v="0"/>
    <x v="2"/>
    <x v="3"/>
    <x v="1"/>
    <x v="3"/>
    <x v="1"/>
    <x v="2"/>
    <x v="2"/>
    <x v="2"/>
    <x v="2"/>
    <x v="3"/>
    <x v="3"/>
    <x v="1"/>
    <x v="3"/>
    <x v="1"/>
    <x v="1"/>
    <x v="2"/>
    <x v="0"/>
    <x v="0"/>
    <x v="3"/>
    <x v="1"/>
    <x v="2"/>
    <x v="1"/>
    <x v="1"/>
    <x v="0"/>
    <x v="0"/>
    <x v="3"/>
    <x v="1"/>
    <x v="1"/>
    <x v="3"/>
    <x v="0"/>
    <x v="1"/>
    <x v="1"/>
    <x v="1"/>
    <x v="2"/>
    <x v="1"/>
    <x v="1"/>
    <x v="0"/>
    <x v="1"/>
    <x v="0"/>
    <x v="0"/>
    <x v="0"/>
    <x v="0"/>
    <x v="0"/>
  </r>
  <r>
    <x v="0"/>
    <x v="1"/>
    <x v="4"/>
    <x v="0"/>
    <x v="2"/>
    <x v="47"/>
    <x v="0"/>
    <x v="3"/>
    <x v="2"/>
    <x v="2"/>
    <x v="2"/>
    <x v="2"/>
    <x v="3"/>
    <x v="4"/>
    <x v="2"/>
    <x v="2"/>
    <x v="2"/>
    <x v="2"/>
    <x v="1"/>
    <x v="5"/>
    <x v="1"/>
    <x v="2"/>
    <x v="2"/>
    <x v="0"/>
    <x v="0"/>
    <x v="3"/>
    <x v="0"/>
    <x v="4"/>
    <x v="0"/>
    <x v="2"/>
    <x v="2"/>
    <x v="3"/>
    <x v="3"/>
    <x v="3"/>
    <x v="1"/>
    <x v="3"/>
    <x v="0"/>
    <x v="1"/>
    <x v="4"/>
    <x v="1"/>
    <x v="2"/>
    <x v="1"/>
    <x v="1"/>
    <x v="0"/>
    <x v="1"/>
    <x v="2"/>
    <x v="0"/>
    <x v="0"/>
    <x v="0"/>
    <x v="0"/>
  </r>
  <r>
    <x v="0"/>
    <x v="1"/>
    <x v="4"/>
    <x v="0"/>
    <x v="2"/>
    <x v="47"/>
    <x v="1"/>
    <x v="0"/>
    <x v="2"/>
    <x v="2"/>
    <x v="0"/>
    <x v="0"/>
    <x v="0"/>
    <x v="0"/>
    <x v="0"/>
    <x v="2"/>
    <x v="0"/>
    <x v="1"/>
    <x v="0"/>
    <x v="0"/>
    <x v="0"/>
    <x v="0"/>
    <x v="0"/>
    <x v="4"/>
    <x v="0"/>
    <x v="0"/>
    <x v="2"/>
    <x v="1"/>
    <x v="1"/>
    <x v="1"/>
    <x v="0"/>
    <x v="0"/>
    <x v="0"/>
    <x v="0"/>
    <x v="0"/>
    <x v="0"/>
    <x v="3"/>
    <x v="1"/>
    <x v="1"/>
    <x v="2"/>
    <x v="1"/>
    <x v="1"/>
    <x v="1"/>
    <x v="0"/>
    <x v="0"/>
    <x v="1"/>
    <x v="0"/>
    <x v="0"/>
    <x v="0"/>
    <x v="0"/>
  </r>
  <r>
    <x v="0"/>
    <x v="1"/>
    <x v="4"/>
    <x v="0"/>
    <x v="2"/>
    <x v="47"/>
    <x v="1"/>
    <x v="3"/>
    <x v="2"/>
    <x v="1"/>
    <x v="3"/>
    <x v="1"/>
    <x v="4"/>
    <x v="2"/>
    <x v="1"/>
    <x v="3"/>
    <x v="3"/>
    <x v="3"/>
    <x v="1"/>
    <x v="3"/>
    <x v="1"/>
    <x v="2"/>
    <x v="2"/>
    <x v="4"/>
    <x v="1"/>
    <x v="3"/>
    <x v="1"/>
    <x v="0"/>
    <x v="1"/>
    <x v="1"/>
    <x v="0"/>
    <x v="0"/>
    <x v="3"/>
    <x v="3"/>
    <x v="0"/>
    <x v="0"/>
    <x v="3"/>
    <x v="1"/>
    <x v="4"/>
    <x v="3"/>
    <x v="2"/>
    <x v="5"/>
    <x v="1"/>
    <x v="3"/>
    <x v="1"/>
    <x v="1"/>
    <x v="1"/>
    <x v="0"/>
    <x v="0"/>
    <x v="0"/>
  </r>
  <r>
    <x v="0"/>
    <x v="1"/>
    <x v="4"/>
    <x v="0"/>
    <x v="2"/>
    <x v="47"/>
    <x v="1"/>
    <x v="3"/>
    <x v="2"/>
    <x v="3"/>
    <x v="2"/>
    <x v="2"/>
    <x v="2"/>
    <x v="4"/>
    <x v="2"/>
    <x v="2"/>
    <x v="2"/>
    <x v="3"/>
    <x v="1"/>
    <x v="3"/>
    <x v="1"/>
    <x v="0"/>
    <x v="2"/>
    <x v="4"/>
    <x v="0"/>
    <x v="3"/>
    <x v="2"/>
    <x v="4"/>
    <x v="0"/>
    <x v="1"/>
    <x v="2"/>
    <x v="3"/>
    <x v="0"/>
    <x v="3"/>
    <x v="1"/>
    <x v="3"/>
    <x v="3"/>
    <x v="1"/>
    <x v="3"/>
    <x v="1"/>
    <x v="2"/>
    <x v="2"/>
    <x v="1"/>
    <x v="1"/>
    <x v="0"/>
    <x v="1"/>
    <x v="0"/>
    <x v="0"/>
    <x v="0"/>
    <x v="0"/>
  </r>
  <r>
    <x v="0"/>
    <x v="1"/>
    <x v="4"/>
    <x v="0"/>
    <x v="2"/>
    <x v="47"/>
    <x v="0"/>
    <x v="0"/>
    <x v="0"/>
    <x v="0"/>
    <x v="0"/>
    <x v="0"/>
    <x v="0"/>
    <x v="0"/>
    <x v="0"/>
    <x v="0"/>
    <x v="0"/>
    <x v="0"/>
    <x v="0"/>
    <x v="0"/>
    <x v="0"/>
    <x v="0"/>
    <x v="0"/>
    <x v="4"/>
    <x v="4"/>
    <x v="0"/>
    <x v="2"/>
    <x v="1"/>
    <x v="1"/>
    <x v="1"/>
    <x v="0"/>
    <x v="0"/>
    <x v="0"/>
    <x v="0"/>
    <x v="0"/>
    <x v="0"/>
    <x v="3"/>
    <x v="1"/>
    <x v="3"/>
    <x v="4"/>
    <x v="1"/>
    <x v="1"/>
    <x v="1"/>
    <x v="0"/>
    <x v="0"/>
    <x v="0"/>
    <x v="0"/>
    <x v="0"/>
    <x v="0"/>
    <x v="0"/>
  </r>
  <r>
    <x v="0"/>
    <x v="1"/>
    <x v="4"/>
    <x v="0"/>
    <x v="2"/>
    <x v="47"/>
    <x v="0"/>
    <x v="3"/>
    <x v="2"/>
    <x v="3"/>
    <x v="0"/>
    <x v="2"/>
    <x v="3"/>
    <x v="0"/>
    <x v="2"/>
    <x v="3"/>
    <x v="3"/>
    <x v="1"/>
    <x v="0"/>
    <x v="0"/>
    <x v="3"/>
    <x v="4"/>
    <x v="0"/>
    <x v="4"/>
    <x v="4"/>
    <x v="0"/>
    <x v="0"/>
    <x v="4"/>
    <x v="1"/>
    <x v="1"/>
    <x v="0"/>
    <x v="2"/>
    <x v="3"/>
    <x v="3"/>
    <x v="0"/>
    <x v="0"/>
    <x v="3"/>
    <x v="1"/>
    <x v="4"/>
    <x v="3"/>
    <x v="1"/>
    <x v="2"/>
    <x v="1"/>
    <x v="0"/>
    <x v="1"/>
    <x v="1"/>
    <x v="2"/>
    <x v="0"/>
    <x v="0"/>
    <x v="0"/>
  </r>
  <r>
    <x v="0"/>
    <x v="1"/>
    <x v="4"/>
    <x v="0"/>
    <x v="2"/>
    <x v="47"/>
    <x v="1"/>
    <x v="3"/>
    <x v="2"/>
    <x v="2"/>
    <x v="2"/>
    <x v="2"/>
    <x v="3"/>
    <x v="4"/>
    <x v="2"/>
    <x v="0"/>
    <x v="0"/>
    <x v="2"/>
    <x v="3"/>
    <x v="0"/>
    <x v="0"/>
    <x v="0"/>
    <x v="2"/>
    <x v="0"/>
    <x v="1"/>
    <x v="3"/>
    <x v="0"/>
    <x v="4"/>
    <x v="1"/>
    <x v="1"/>
    <x v="2"/>
    <x v="3"/>
    <x v="0"/>
    <x v="5"/>
    <x v="0"/>
    <x v="0"/>
    <x v="3"/>
    <x v="1"/>
    <x v="2"/>
    <x v="1"/>
    <x v="1"/>
    <x v="1"/>
    <x v="1"/>
    <x v="0"/>
    <x v="1"/>
    <x v="1"/>
    <x v="0"/>
    <x v="0"/>
    <x v="0"/>
    <x v="0"/>
  </r>
  <r>
    <x v="0"/>
    <x v="1"/>
    <x v="4"/>
    <x v="0"/>
    <x v="2"/>
    <x v="47"/>
    <x v="0"/>
    <x v="2"/>
    <x v="3"/>
    <x v="3"/>
    <x v="5"/>
    <x v="5"/>
    <x v="1"/>
    <x v="1"/>
    <x v="5"/>
    <x v="5"/>
    <x v="1"/>
    <x v="5"/>
    <x v="0"/>
    <x v="0"/>
    <x v="0"/>
    <x v="0"/>
    <x v="0"/>
    <x v="4"/>
    <x v="3"/>
    <x v="2"/>
    <x v="2"/>
    <x v="5"/>
    <x v="5"/>
    <x v="5"/>
    <x v="4"/>
    <x v="1"/>
    <x v="0"/>
    <x v="0"/>
    <x v="0"/>
    <x v="0"/>
    <x v="4"/>
    <x v="1"/>
    <x v="4"/>
    <x v="3"/>
    <x v="5"/>
    <x v="4"/>
    <x v="1"/>
    <x v="0"/>
    <x v="0"/>
    <x v="0"/>
    <x v="0"/>
    <x v="0"/>
    <x v="0"/>
    <x v="0"/>
  </r>
  <r>
    <x v="0"/>
    <x v="1"/>
    <x v="4"/>
    <x v="0"/>
    <x v="2"/>
    <x v="47"/>
    <x v="0"/>
    <x v="0"/>
    <x v="0"/>
    <x v="0"/>
    <x v="1"/>
    <x v="0"/>
    <x v="4"/>
    <x v="0"/>
    <x v="3"/>
    <x v="3"/>
    <x v="0"/>
    <x v="0"/>
    <x v="0"/>
    <x v="0"/>
    <x v="0"/>
    <x v="0"/>
    <x v="0"/>
    <x v="4"/>
    <x v="5"/>
    <x v="5"/>
    <x v="2"/>
    <x v="1"/>
    <x v="1"/>
    <x v="1"/>
    <x v="0"/>
    <x v="0"/>
    <x v="0"/>
    <x v="0"/>
    <x v="0"/>
    <x v="0"/>
    <x v="3"/>
    <x v="1"/>
    <x v="4"/>
    <x v="4"/>
    <x v="1"/>
    <x v="2"/>
    <x v="1"/>
    <x v="0"/>
    <x v="0"/>
    <x v="0"/>
    <x v="0"/>
    <x v="0"/>
    <x v="0"/>
    <x v="0"/>
  </r>
  <r>
    <x v="0"/>
    <x v="1"/>
    <x v="4"/>
    <x v="0"/>
    <x v="2"/>
    <x v="47"/>
    <x v="0"/>
    <x v="3"/>
    <x v="2"/>
    <x v="3"/>
    <x v="2"/>
    <x v="2"/>
    <x v="2"/>
    <x v="4"/>
    <x v="2"/>
    <x v="0"/>
    <x v="3"/>
    <x v="2"/>
    <x v="1"/>
    <x v="3"/>
    <x v="0"/>
    <x v="0"/>
    <x v="0"/>
    <x v="4"/>
    <x v="0"/>
    <x v="3"/>
    <x v="2"/>
    <x v="1"/>
    <x v="1"/>
    <x v="1"/>
    <x v="0"/>
    <x v="0"/>
    <x v="0"/>
    <x v="0"/>
    <x v="0"/>
    <x v="0"/>
    <x v="3"/>
    <x v="1"/>
    <x v="1"/>
    <x v="1"/>
    <x v="1"/>
    <x v="1"/>
    <x v="1"/>
    <x v="0"/>
    <x v="0"/>
    <x v="0"/>
    <x v="0"/>
    <x v="0"/>
    <x v="0"/>
    <x v="0"/>
  </r>
  <r>
    <x v="0"/>
    <x v="1"/>
    <x v="4"/>
    <x v="0"/>
    <x v="2"/>
    <x v="47"/>
    <x v="1"/>
    <x v="3"/>
    <x v="3"/>
    <x v="3"/>
    <x v="2"/>
    <x v="2"/>
    <x v="2"/>
    <x v="2"/>
    <x v="2"/>
    <x v="2"/>
    <x v="2"/>
    <x v="3"/>
    <x v="1"/>
    <x v="2"/>
    <x v="1"/>
    <x v="0"/>
    <x v="2"/>
    <x v="0"/>
    <x v="0"/>
    <x v="3"/>
    <x v="0"/>
    <x v="4"/>
    <x v="1"/>
    <x v="1"/>
    <x v="2"/>
    <x v="0"/>
    <x v="0"/>
    <x v="3"/>
    <x v="0"/>
    <x v="0"/>
    <x v="3"/>
    <x v="1"/>
    <x v="1"/>
    <x v="1"/>
    <x v="2"/>
    <x v="1"/>
    <x v="1"/>
    <x v="0"/>
    <x v="0"/>
    <x v="1"/>
    <x v="0"/>
    <x v="0"/>
    <x v="0"/>
    <x v="0"/>
  </r>
  <r>
    <x v="0"/>
    <x v="1"/>
    <x v="4"/>
    <x v="0"/>
    <x v="2"/>
    <x v="47"/>
    <x v="1"/>
    <x v="3"/>
    <x v="3"/>
    <x v="1"/>
    <x v="3"/>
    <x v="2"/>
    <x v="2"/>
    <x v="4"/>
    <x v="2"/>
    <x v="2"/>
    <x v="0"/>
    <x v="2"/>
    <x v="0"/>
    <x v="0"/>
    <x v="3"/>
    <x v="0"/>
    <x v="2"/>
    <x v="0"/>
    <x v="1"/>
    <x v="1"/>
    <x v="1"/>
    <x v="0"/>
    <x v="0"/>
    <x v="1"/>
    <x v="2"/>
    <x v="3"/>
    <x v="3"/>
    <x v="3"/>
    <x v="0"/>
    <x v="3"/>
    <x v="3"/>
    <x v="1"/>
    <x v="1"/>
    <x v="2"/>
    <x v="2"/>
    <x v="1"/>
    <x v="1"/>
    <x v="1"/>
    <x v="0"/>
    <x v="2"/>
    <x v="2"/>
    <x v="0"/>
    <x v="0"/>
    <x v="0"/>
  </r>
  <r>
    <x v="0"/>
    <x v="1"/>
    <x v="4"/>
    <x v="0"/>
    <x v="2"/>
    <x v="47"/>
    <x v="1"/>
    <x v="3"/>
    <x v="2"/>
    <x v="2"/>
    <x v="2"/>
    <x v="0"/>
    <x v="2"/>
    <x v="2"/>
    <x v="3"/>
    <x v="2"/>
    <x v="3"/>
    <x v="2"/>
    <x v="0"/>
    <x v="0"/>
    <x v="1"/>
    <x v="2"/>
    <x v="2"/>
    <x v="0"/>
    <x v="0"/>
    <x v="0"/>
    <x v="0"/>
    <x v="4"/>
    <x v="1"/>
    <x v="1"/>
    <x v="2"/>
    <x v="2"/>
    <x v="0"/>
    <x v="1"/>
    <x v="0"/>
    <x v="3"/>
    <x v="0"/>
    <x v="1"/>
    <x v="4"/>
    <x v="2"/>
    <x v="2"/>
    <x v="5"/>
    <x v="1"/>
    <x v="0"/>
    <x v="1"/>
    <x v="1"/>
    <x v="0"/>
    <x v="0"/>
    <x v="0"/>
    <x v="0"/>
  </r>
  <r>
    <x v="0"/>
    <x v="1"/>
    <x v="4"/>
    <x v="0"/>
    <x v="2"/>
    <x v="47"/>
    <x v="0"/>
    <x v="2"/>
    <x v="3"/>
    <x v="3"/>
    <x v="3"/>
    <x v="2"/>
    <x v="2"/>
    <x v="4"/>
    <x v="2"/>
    <x v="2"/>
    <x v="2"/>
    <x v="3"/>
    <x v="1"/>
    <x v="0"/>
    <x v="4"/>
    <x v="2"/>
    <x v="2"/>
    <x v="4"/>
    <x v="0"/>
    <x v="3"/>
    <x v="0"/>
    <x v="4"/>
    <x v="1"/>
    <x v="1"/>
    <x v="0"/>
    <x v="0"/>
    <x v="3"/>
    <x v="3"/>
    <x v="1"/>
    <x v="2"/>
    <x v="3"/>
    <x v="1"/>
    <x v="4"/>
    <x v="3"/>
    <x v="2"/>
    <x v="1"/>
    <x v="1"/>
    <x v="0"/>
    <x v="0"/>
    <x v="1"/>
    <x v="1"/>
    <x v="0"/>
    <x v="0"/>
    <x v="0"/>
  </r>
  <r>
    <x v="0"/>
    <x v="1"/>
    <x v="4"/>
    <x v="0"/>
    <x v="2"/>
    <x v="47"/>
    <x v="1"/>
    <x v="2"/>
    <x v="3"/>
    <x v="3"/>
    <x v="2"/>
    <x v="1"/>
    <x v="2"/>
    <x v="4"/>
    <x v="1"/>
    <x v="3"/>
    <x v="3"/>
    <x v="3"/>
    <x v="3"/>
    <x v="3"/>
    <x v="3"/>
    <x v="1"/>
    <x v="0"/>
    <x v="0"/>
    <x v="0"/>
    <x v="1"/>
    <x v="0"/>
    <x v="4"/>
    <x v="1"/>
    <x v="6"/>
    <x v="2"/>
    <x v="3"/>
    <x v="0"/>
    <x v="3"/>
    <x v="1"/>
    <x v="0"/>
    <x v="0"/>
    <x v="1"/>
    <x v="4"/>
    <x v="3"/>
    <x v="5"/>
    <x v="1"/>
    <x v="1"/>
    <x v="0"/>
    <x v="0"/>
    <x v="2"/>
    <x v="0"/>
    <x v="0"/>
    <x v="0"/>
    <x v="0"/>
  </r>
  <r>
    <x v="0"/>
    <x v="1"/>
    <x v="4"/>
    <x v="0"/>
    <x v="2"/>
    <x v="47"/>
    <x v="0"/>
    <x v="3"/>
    <x v="2"/>
    <x v="1"/>
    <x v="2"/>
    <x v="2"/>
    <x v="4"/>
    <x v="4"/>
    <x v="2"/>
    <x v="0"/>
    <x v="2"/>
    <x v="2"/>
    <x v="1"/>
    <x v="3"/>
    <x v="4"/>
    <x v="0"/>
    <x v="0"/>
    <x v="4"/>
    <x v="0"/>
    <x v="3"/>
    <x v="0"/>
    <x v="4"/>
    <x v="1"/>
    <x v="1"/>
    <x v="0"/>
    <x v="0"/>
    <x v="0"/>
    <x v="0"/>
    <x v="0"/>
    <x v="0"/>
    <x v="3"/>
    <x v="1"/>
    <x v="2"/>
    <x v="2"/>
    <x v="2"/>
    <x v="2"/>
    <x v="1"/>
    <x v="0"/>
    <x v="0"/>
    <x v="0"/>
    <x v="0"/>
    <x v="0"/>
    <x v="0"/>
    <x v="0"/>
  </r>
  <r>
    <x v="0"/>
    <x v="1"/>
    <x v="4"/>
    <x v="0"/>
    <x v="2"/>
    <x v="47"/>
    <x v="1"/>
    <x v="0"/>
    <x v="2"/>
    <x v="2"/>
    <x v="0"/>
    <x v="2"/>
    <x v="2"/>
    <x v="2"/>
    <x v="3"/>
    <x v="2"/>
    <x v="2"/>
    <x v="3"/>
    <x v="1"/>
    <x v="4"/>
    <x v="0"/>
    <x v="0"/>
    <x v="2"/>
    <x v="3"/>
    <x v="1"/>
    <x v="1"/>
    <x v="0"/>
    <x v="0"/>
    <x v="0"/>
    <x v="1"/>
    <x v="1"/>
    <x v="2"/>
    <x v="0"/>
    <x v="4"/>
    <x v="1"/>
    <x v="1"/>
    <x v="1"/>
    <x v="1"/>
    <x v="1"/>
    <x v="2"/>
    <x v="3"/>
    <x v="1"/>
    <x v="1"/>
    <x v="0"/>
    <x v="1"/>
    <x v="0"/>
    <x v="1"/>
    <x v="0"/>
    <x v="0"/>
    <x v="0"/>
  </r>
  <r>
    <x v="0"/>
    <x v="1"/>
    <x v="4"/>
    <x v="0"/>
    <x v="2"/>
    <x v="47"/>
    <x v="0"/>
    <x v="3"/>
    <x v="3"/>
    <x v="2"/>
    <x v="3"/>
    <x v="1"/>
    <x v="2"/>
    <x v="4"/>
    <x v="3"/>
    <x v="2"/>
    <x v="2"/>
    <x v="2"/>
    <x v="3"/>
    <x v="0"/>
    <x v="2"/>
    <x v="0"/>
    <x v="2"/>
    <x v="0"/>
    <x v="1"/>
    <x v="1"/>
    <x v="0"/>
    <x v="0"/>
    <x v="1"/>
    <x v="1"/>
    <x v="0"/>
    <x v="0"/>
    <x v="3"/>
    <x v="1"/>
    <x v="1"/>
    <x v="0"/>
    <x v="0"/>
    <x v="1"/>
    <x v="1"/>
    <x v="1"/>
    <x v="2"/>
    <x v="1"/>
    <x v="1"/>
    <x v="1"/>
    <x v="2"/>
    <x v="0"/>
    <x v="2"/>
    <x v="0"/>
    <x v="0"/>
    <x v="0"/>
  </r>
  <r>
    <x v="0"/>
    <x v="1"/>
    <x v="4"/>
    <x v="0"/>
    <x v="2"/>
    <x v="47"/>
    <x v="1"/>
    <x v="2"/>
    <x v="3"/>
    <x v="3"/>
    <x v="3"/>
    <x v="1"/>
    <x v="2"/>
    <x v="4"/>
    <x v="1"/>
    <x v="3"/>
    <x v="2"/>
    <x v="3"/>
    <x v="1"/>
    <x v="3"/>
    <x v="0"/>
    <x v="0"/>
    <x v="0"/>
    <x v="0"/>
    <x v="1"/>
    <x v="1"/>
    <x v="1"/>
    <x v="4"/>
    <x v="1"/>
    <x v="1"/>
    <x v="0"/>
    <x v="0"/>
    <x v="3"/>
    <x v="1"/>
    <x v="3"/>
    <x v="3"/>
    <x v="3"/>
    <x v="1"/>
    <x v="2"/>
    <x v="2"/>
    <x v="2"/>
    <x v="2"/>
    <x v="1"/>
    <x v="0"/>
    <x v="0"/>
    <x v="1"/>
    <x v="0"/>
    <x v="0"/>
    <x v="0"/>
    <x v="0"/>
  </r>
  <r>
    <x v="0"/>
    <x v="1"/>
    <x v="4"/>
    <x v="0"/>
    <x v="2"/>
    <x v="47"/>
    <x v="1"/>
    <x v="3"/>
    <x v="2"/>
    <x v="1"/>
    <x v="2"/>
    <x v="1"/>
    <x v="2"/>
    <x v="0"/>
    <x v="2"/>
    <x v="2"/>
    <x v="0"/>
    <x v="2"/>
    <x v="0"/>
    <x v="0"/>
    <x v="1"/>
    <x v="0"/>
    <x v="2"/>
    <x v="0"/>
    <x v="1"/>
    <x v="3"/>
    <x v="0"/>
    <x v="4"/>
    <x v="1"/>
    <x v="1"/>
    <x v="0"/>
    <x v="3"/>
    <x v="3"/>
    <x v="5"/>
    <x v="1"/>
    <x v="0"/>
    <x v="0"/>
    <x v="1"/>
    <x v="1"/>
    <x v="1"/>
    <x v="2"/>
    <x v="2"/>
    <x v="1"/>
    <x v="1"/>
    <x v="0"/>
    <x v="1"/>
    <x v="0"/>
    <x v="0"/>
    <x v="0"/>
    <x v="0"/>
  </r>
  <r>
    <x v="0"/>
    <x v="1"/>
    <x v="4"/>
    <x v="0"/>
    <x v="2"/>
    <x v="47"/>
    <x v="1"/>
    <x v="2"/>
    <x v="2"/>
    <x v="3"/>
    <x v="3"/>
    <x v="2"/>
    <x v="3"/>
    <x v="0"/>
    <x v="2"/>
    <x v="2"/>
    <x v="0"/>
    <x v="3"/>
    <x v="0"/>
    <x v="0"/>
    <x v="0"/>
    <x v="5"/>
    <x v="0"/>
    <x v="0"/>
    <x v="0"/>
    <x v="3"/>
    <x v="2"/>
    <x v="5"/>
    <x v="5"/>
    <x v="0"/>
    <x v="0"/>
    <x v="0"/>
    <x v="0"/>
    <x v="1"/>
    <x v="0"/>
    <x v="0"/>
    <x v="3"/>
    <x v="1"/>
    <x v="1"/>
    <x v="1"/>
    <x v="1"/>
    <x v="1"/>
    <x v="1"/>
    <x v="0"/>
    <x v="0"/>
    <x v="1"/>
    <x v="0"/>
    <x v="0"/>
    <x v="0"/>
    <x v="0"/>
  </r>
  <r>
    <x v="0"/>
    <x v="1"/>
    <x v="4"/>
    <x v="0"/>
    <x v="2"/>
    <x v="47"/>
    <x v="1"/>
    <x v="2"/>
    <x v="2"/>
    <x v="1"/>
    <x v="3"/>
    <x v="1"/>
    <x v="2"/>
    <x v="0"/>
    <x v="2"/>
    <x v="2"/>
    <x v="2"/>
    <x v="3"/>
    <x v="1"/>
    <x v="0"/>
    <x v="0"/>
    <x v="0"/>
    <x v="0"/>
    <x v="4"/>
    <x v="0"/>
    <x v="3"/>
    <x v="0"/>
    <x v="0"/>
    <x v="1"/>
    <x v="1"/>
    <x v="0"/>
    <x v="0"/>
    <x v="0"/>
    <x v="3"/>
    <x v="1"/>
    <x v="0"/>
    <x v="3"/>
    <x v="1"/>
    <x v="1"/>
    <x v="4"/>
    <x v="1"/>
    <x v="1"/>
    <x v="1"/>
    <x v="1"/>
    <x v="0"/>
    <x v="1"/>
    <x v="1"/>
    <x v="0"/>
    <x v="0"/>
    <x v="0"/>
  </r>
  <r>
    <x v="0"/>
    <x v="1"/>
    <x v="4"/>
    <x v="0"/>
    <x v="2"/>
    <x v="47"/>
    <x v="1"/>
    <x v="2"/>
    <x v="3"/>
    <x v="3"/>
    <x v="3"/>
    <x v="2"/>
    <x v="2"/>
    <x v="2"/>
    <x v="3"/>
    <x v="2"/>
    <x v="2"/>
    <x v="2"/>
    <x v="3"/>
    <x v="2"/>
    <x v="1"/>
    <x v="1"/>
    <x v="0"/>
    <x v="0"/>
    <x v="1"/>
    <x v="1"/>
    <x v="0"/>
    <x v="0"/>
    <x v="0"/>
    <x v="1"/>
    <x v="0"/>
    <x v="2"/>
    <x v="0"/>
    <x v="5"/>
    <x v="0"/>
    <x v="0"/>
    <x v="3"/>
    <x v="1"/>
    <x v="1"/>
    <x v="1"/>
    <x v="2"/>
    <x v="2"/>
    <x v="1"/>
    <x v="1"/>
    <x v="0"/>
    <x v="2"/>
    <x v="1"/>
    <x v="0"/>
    <x v="0"/>
    <x v="0"/>
  </r>
  <r>
    <x v="0"/>
    <x v="1"/>
    <x v="4"/>
    <x v="0"/>
    <x v="2"/>
    <x v="47"/>
    <x v="0"/>
    <x v="0"/>
    <x v="2"/>
    <x v="1"/>
    <x v="2"/>
    <x v="2"/>
    <x v="3"/>
    <x v="0"/>
    <x v="2"/>
    <x v="2"/>
    <x v="0"/>
    <x v="2"/>
    <x v="1"/>
    <x v="0"/>
    <x v="1"/>
    <x v="0"/>
    <x v="2"/>
    <x v="4"/>
    <x v="1"/>
    <x v="1"/>
    <x v="0"/>
    <x v="1"/>
    <x v="1"/>
    <x v="1"/>
    <x v="0"/>
    <x v="3"/>
    <x v="3"/>
    <x v="1"/>
    <x v="0"/>
    <x v="0"/>
    <x v="0"/>
    <x v="1"/>
    <x v="2"/>
    <x v="2"/>
    <x v="1"/>
    <x v="2"/>
    <x v="1"/>
    <x v="0"/>
    <x v="1"/>
    <x v="0"/>
    <x v="0"/>
    <x v="0"/>
    <x v="0"/>
    <x v="0"/>
  </r>
  <r>
    <x v="0"/>
    <x v="1"/>
    <x v="4"/>
    <x v="0"/>
    <x v="2"/>
    <x v="47"/>
    <x v="1"/>
    <x v="2"/>
    <x v="2"/>
    <x v="0"/>
    <x v="2"/>
    <x v="2"/>
    <x v="2"/>
    <x v="0"/>
    <x v="2"/>
    <x v="2"/>
    <x v="2"/>
    <x v="3"/>
    <x v="1"/>
    <x v="3"/>
    <x v="1"/>
    <x v="0"/>
    <x v="2"/>
    <x v="1"/>
    <x v="0"/>
    <x v="3"/>
    <x v="0"/>
    <x v="0"/>
    <x v="0"/>
    <x v="1"/>
    <x v="2"/>
    <x v="2"/>
    <x v="3"/>
    <x v="1"/>
    <x v="0"/>
    <x v="3"/>
    <x v="1"/>
    <x v="1"/>
    <x v="3"/>
    <x v="4"/>
    <x v="2"/>
    <x v="2"/>
    <x v="1"/>
    <x v="0"/>
    <x v="0"/>
    <x v="2"/>
    <x v="0"/>
    <x v="0"/>
    <x v="0"/>
    <x v="0"/>
  </r>
  <r>
    <x v="0"/>
    <x v="1"/>
    <x v="4"/>
    <x v="0"/>
    <x v="2"/>
    <x v="47"/>
    <x v="1"/>
    <x v="3"/>
    <x v="3"/>
    <x v="2"/>
    <x v="2"/>
    <x v="2"/>
    <x v="2"/>
    <x v="0"/>
    <x v="2"/>
    <x v="2"/>
    <x v="2"/>
    <x v="3"/>
    <x v="1"/>
    <x v="3"/>
    <x v="1"/>
    <x v="0"/>
    <x v="2"/>
    <x v="0"/>
    <x v="0"/>
    <x v="3"/>
    <x v="0"/>
    <x v="0"/>
    <x v="1"/>
    <x v="1"/>
    <x v="2"/>
    <x v="3"/>
    <x v="0"/>
    <x v="3"/>
    <x v="1"/>
    <x v="0"/>
    <x v="3"/>
    <x v="1"/>
    <x v="1"/>
    <x v="1"/>
    <x v="2"/>
    <x v="1"/>
    <x v="1"/>
    <x v="1"/>
    <x v="0"/>
    <x v="1"/>
    <x v="1"/>
    <x v="0"/>
    <x v="0"/>
    <x v="0"/>
  </r>
  <r>
    <x v="0"/>
    <x v="1"/>
    <x v="4"/>
    <x v="0"/>
    <x v="2"/>
    <x v="47"/>
    <x v="1"/>
    <x v="2"/>
    <x v="2"/>
    <x v="3"/>
    <x v="3"/>
    <x v="1"/>
    <x v="4"/>
    <x v="0"/>
    <x v="2"/>
    <x v="2"/>
    <x v="3"/>
    <x v="3"/>
    <x v="1"/>
    <x v="3"/>
    <x v="1"/>
    <x v="2"/>
    <x v="2"/>
    <x v="4"/>
    <x v="1"/>
    <x v="2"/>
    <x v="0"/>
    <x v="4"/>
    <x v="1"/>
    <x v="1"/>
    <x v="0"/>
    <x v="0"/>
    <x v="3"/>
    <x v="1"/>
    <x v="3"/>
    <x v="2"/>
    <x v="3"/>
    <x v="1"/>
    <x v="5"/>
    <x v="3"/>
    <x v="3"/>
    <x v="5"/>
    <x v="1"/>
    <x v="3"/>
    <x v="0"/>
    <x v="1"/>
    <x v="2"/>
    <x v="0"/>
    <x v="0"/>
    <x v="0"/>
  </r>
  <r>
    <x v="0"/>
    <x v="1"/>
    <x v="4"/>
    <x v="0"/>
    <x v="2"/>
    <x v="47"/>
    <x v="0"/>
    <x v="3"/>
    <x v="0"/>
    <x v="2"/>
    <x v="2"/>
    <x v="0"/>
    <x v="2"/>
    <x v="4"/>
    <x v="2"/>
    <x v="2"/>
    <x v="0"/>
    <x v="3"/>
    <x v="1"/>
    <x v="3"/>
    <x v="0"/>
    <x v="0"/>
    <x v="2"/>
    <x v="0"/>
    <x v="0"/>
    <x v="3"/>
    <x v="0"/>
    <x v="1"/>
    <x v="1"/>
    <x v="1"/>
    <x v="2"/>
    <x v="2"/>
    <x v="0"/>
    <x v="1"/>
    <x v="0"/>
    <x v="0"/>
    <x v="3"/>
    <x v="1"/>
    <x v="2"/>
    <x v="2"/>
    <x v="2"/>
    <x v="2"/>
    <x v="1"/>
    <x v="1"/>
    <x v="0"/>
    <x v="0"/>
    <x v="1"/>
    <x v="0"/>
    <x v="0"/>
    <x v="0"/>
  </r>
  <r>
    <x v="0"/>
    <x v="1"/>
    <x v="4"/>
    <x v="0"/>
    <x v="2"/>
    <x v="47"/>
    <x v="0"/>
    <x v="2"/>
    <x v="2"/>
    <x v="3"/>
    <x v="3"/>
    <x v="0"/>
    <x v="3"/>
    <x v="0"/>
    <x v="0"/>
    <x v="0"/>
    <x v="0"/>
    <x v="2"/>
    <x v="1"/>
    <x v="0"/>
    <x v="3"/>
    <x v="2"/>
    <x v="0"/>
    <x v="4"/>
    <x v="4"/>
    <x v="0"/>
    <x v="2"/>
    <x v="4"/>
    <x v="1"/>
    <x v="1"/>
    <x v="0"/>
    <x v="0"/>
    <x v="0"/>
    <x v="3"/>
    <x v="0"/>
    <x v="2"/>
    <x v="3"/>
    <x v="1"/>
    <x v="2"/>
    <x v="2"/>
    <x v="1"/>
    <x v="1"/>
    <x v="1"/>
    <x v="0"/>
    <x v="0"/>
    <x v="1"/>
    <x v="1"/>
    <x v="0"/>
    <x v="0"/>
    <x v="0"/>
  </r>
  <r>
    <x v="0"/>
    <x v="1"/>
    <x v="4"/>
    <x v="0"/>
    <x v="2"/>
    <x v="47"/>
    <x v="0"/>
    <x v="3"/>
    <x v="3"/>
    <x v="2"/>
    <x v="3"/>
    <x v="2"/>
    <x v="2"/>
    <x v="4"/>
    <x v="3"/>
    <x v="2"/>
    <x v="2"/>
    <x v="2"/>
    <x v="1"/>
    <x v="2"/>
    <x v="1"/>
    <x v="2"/>
    <x v="2"/>
    <x v="0"/>
    <x v="1"/>
    <x v="2"/>
    <x v="0"/>
    <x v="4"/>
    <x v="0"/>
    <x v="1"/>
    <x v="2"/>
    <x v="2"/>
    <x v="0"/>
    <x v="3"/>
    <x v="0"/>
    <x v="0"/>
    <x v="3"/>
    <x v="1"/>
    <x v="2"/>
    <x v="1"/>
    <x v="1"/>
    <x v="5"/>
    <x v="1"/>
    <x v="1"/>
    <x v="1"/>
    <x v="1"/>
    <x v="1"/>
    <x v="0"/>
    <x v="0"/>
    <x v="0"/>
  </r>
  <r>
    <x v="0"/>
    <x v="1"/>
    <x v="4"/>
    <x v="0"/>
    <x v="2"/>
    <x v="47"/>
    <x v="1"/>
    <x v="3"/>
    <x v="2"/>
    <x v="3"/>
    <x v="0"/>
    <x v="1"/>
    <x v="2"/>
    <x v="0"/>
    <x v="2"/>
    <x v="2"/>
    <x v="0"/>
    <x v="2"/>
    <x v="0"/>
    <x v="3"/>
    <x v="0"/>
    <x v="0"/>
    <x v="2"/>
    <x v="0"/>
    <x v="0"/>
    <x v="3"/>
    <x v="0"/>
    <x v="1"/>
    <x v="1"/>
    <x v="1"/>
    <x v="0"/>
    <x v="3"/>
    <x v="0"/>
    <x v="1"/>
    <x v="1"/>
    <x v="0"/>
    <x v="3"/>
    <x v="1"/>
    <x v="3"/>
    <x v="4"/>
    <x v="1"/>
    <x v="1"/>
    <x v="1"/>
    <x v="0"/>
    <x v="0"/>
    <x v="0"/>
    <x v="0"/>
    <x v="0"/>
    <x v="0"/>
    <x v="0"/>
  </r>
  <r>
    <x v="0"/>
    <x v="1"/>
    <x v="4"/>
    <x v="0"/>
    <x v="2"/>
    <x v="47"/>
    <x v="1"/>
    <x v="3"/>
    <x v="3"/>
    <x v="3"/>
    <x v="3"/>
    <x v="1"/>
    <x v="4"/>
    <x v="0"/>
    <x v="1"/>
    <x v="3"/>
    <x v="3"/>
    <x v="3"/>
    <x v="3"/>
    <x v="3"/>
    <x v="3"/>
    <x v="2"/>
    <x v="2"/>
    <x v="1"/>
    <x v="1"/>
    <x v="1"/>
    <x v="0"/>
    <x v="0"/>
    <x v="4"/>
    <x v="2"/>
    <x v="1"/>
    <x v="2"/>
    <x v="4"/>
    <x v="4"/>
    <x v="3"/>
    <x v="1"/>
    <x v="1"/>
    <x v="1"/>
    <x v="1"/>
    <x v="4"/>
    <x v="4"/>
    <x v="1"/>
    <x v="1"/>
    <x v="1"/>
    <x v="1"/>
    <x v="0"/>
    <x v="1"/>
    <x v="0"/>
    <x v="0"/>
    <x v="0"/>
  </r>
  <r>
    <x v="0"/>
    <x v="1"/>
    <x v="9"/>
    <x v="0"/>
    <x v="4"/>
    <x v="41"/>
    <x v="0"/>
    <x v="3"/>
    <x v="2"/>
    <x v="2"/>
    <x v="0"/>
    <x v="2"/>
    <x v="3"/>
    <x v="4"/>
    <x v="3"/>
    <x v="2"/>
    <x v="0"/>
    <x v="2"/>
    <x v="3"/>
    <x v="2"/>
    <x v="3"/>
    <x v="2"/>
    <x v="2"/>
    <x v="0"/>
    <x v="0"/>
    <x v="1"/>
    <x v="1"/>
    <x v="0"/>
    <x v="1"/>
    <x v="1"/>
    <x v="0"/>
    <x v="0"/>
    <x v="3"/>
    <x v="3"/>
    <x v="1"/>
    <x v="3"/>
    <x v="3"/>
    <x v="1"/>
    <x v="2"/>
    <x v="1"/>
    <x v="4"/>
    <x v="5"/>
    <x v="1"/>
    <x v="0"/>
    <x v="0"/>
    <x v="0"/>
    <x v="0"/>
    <x v="0"/>
    <x v="0"/>
    <x v="0"/>
  </r>
  <r>
    <x v="0"/>
    <x v="1"/>
    <x v="8"/>
    <x v="0"/>
    <x v="15"/>
    <x v="40"/>
    <x v="1"/>
    <x v="2"/>
    <x v="3"/>
    <x v="3"/>
    <x v="3"/>
    <x v="2"/>
    <x v="3"/>
    <x v="1"/>
    <x v="2"/>
    <x v="3"/>
    <x v="3"/>
    <x v="3"/>
    <x v="4"/>
    <x v="3"/>
    <x v="0"/>
    <x v="2"/>
    <x v="2"/>
    <x v="0"/>
    <x v="0"/>
    <x v="2"/>
    <x v="1"/>
    <x v="0"/>
    <x v="0"/>
    <x v="1"/>
    <x v="1"/>
    <x v="2"/>
    <x v="3"/>
    <x v="1"/>
    <x v="1"/>
    <x v="3"/>
    <x v="0"/>
    <x v="1"/>
    <x v="3"/>
    <x v="1"/>
    <x v="2"/>
    <x v="1"/>
    <x v="1"/>
    <x v="1"/>
    <x v="1"/>
    <x v="0"/>
    <x v="3"/>
    <x v="0"/>
    <x v="0"/>
    <x v="0"/>
  </r>
  <r>
    <x v="0"/>
    <x v="1"/>
    <x v="9"/>
    <x v="0"/>
    <x v="5"/>
    <x v="35"/>
    <x v="1"/>
    <x v="3"/>
    <x v="3"/>
    <x v="0"/>
    <x v="3"/>
    <x v="2"/>
    <x v="2"/>
    <x v="4"/>
    <x v="2"/>
    <x v="2"/>
    <x v="0"/>
    <x v="2"/>
    <x v="3"/>
    <x v="0"/>
    <x v="0"/>
    <x v="2"/>
    <x v="2"/>
    <x v="1"/>
    <x v="1"/>
    <x v="3"/>
    <x v="0"/>
    <x v="0"/>
    <x v="6"/>
    <x v="2"/>
    <x v="1"/>
    <x v="2"/>
    <x v="3"/>
    <x v="1"/>
    <x v="1"/>
    <x v="0"/>
    <x v="1"/>
    <x v="1"/>
    <x v="2"/>
    <x v="3"/>
    <x v="4"/>
    <x v="2"/>
    <x v="1"/>
    <x v="1"/>
    <x v="0"/>
    <x v="0"/>
    <x v="1"/>
    <x v="0"/>
    <x v="0"/>
    <x v="0"/>
  </r>
  <r>
    <x v="0"/>
    <x v="1"/>
    <x v="9"/>
    <x v="0"/>
    <x v="0"/>
    <x v="0"/>
    <x v="1"/>
    <x v="3"/>
    <x v="2"/>
    <x v="2"/>
    <x v="2"/>
    <x v="2"/>
    <x v="2"/>
    <x v="4"/>
    <x v="2"/>
    <x v="2"/>
    <x v="2"/>
    <x v="2"/>
    <x v="1"/>
    <x v="3"/>
    <x v="1"/>
    <x v="2"/>
    <x v="2"/>
    <x v="0"/>
    <x v="0"/>
    <x v="3"/>
    <x v="0"/>
    <x v="4"/>
    <x v="1"/>
    <x v="1"/>
    <x v="2"/>
    <x v="0"/>
    <x v="3"/>
    <x v="3"/>
    <x v="1"/>
    <x v="3"/>
    <x v="0"/>
    <x v="1"/>
    <x v="2"/>
    <x v="2"/>
    <x v="4"/>
    <x v="2"/>
    <x v="1"/>
    <x v="0"/>
    <x v="1"/>
    <x v="0"/>
    <x v="0"/>
    <x v="0"/>
    <x v="0"/>
    <x v="0"/>
  </r>
  <r>
    <x v="0"/>
    <x v="1"/>
    <x v="4"/>
    <x v="0"/>
    <x v="2"/>
    <x v="28"/>
    <x v="1"/>
    <x v="2"/>
    <x v="3"/>
    <x v="2"/>
    <x v="1"/>
    <x v="2"/>
    <x v="2"/>
    <x v="0"/>
    <x v="2"/>
    <x v="2"/>
    <x v="2"/>
    <x v="1"/>
    <x v="1"/>
    <x v="3"/>
    <x v="1"/>
    <x v="0"/>
    <x v="0"/>
    <x v="0"/>
    <x v="0"/>
    <x v="3"/>
    <x v="0"/>
    <x v="0"/>
    <x v="1"/>
    <x v="1"/>
    <x v="0"/>
    <x v="0"/>
    <x v="3"/>
    <x v="5"/>
    <x v="0"/>
    <x v="0"/>
    <x v="3"/>
    <x v="1"/>
    <x v="1"/>
    <x v="4"/>
    <x v="1"/>
    <x v="1"/>
    <x v="1"/>
    <x v="0"/>
    <x v="0"/>
    <x v="1"/>
    <x v="1"/>
    <x v="0"/>
    <x v="0"/>
    <x v="0"/>
  </r>
  <r>
    <x v="0"/>
    <x v="1"/>
    <x v="8"/>
    <x v="0"/>
    <x v="15"/>
    <x v="40"/>
    <x v="1"/>
    <x v="0"/>
    <x v="0"/>
    <x v="4"/>
    <x v="3"/>
    <x v="0"/>
    <x v="0"/>
    <x v="2"/>
    <x v="2"/>
    <x v="0"/>
    <x v="2"/>
    <x v="2"/>
    <x v="1"/>
    <x v="3"/>
    <x v="0"/>
    <x v="0"/>
    <x v="0"/>
    <x v="0"/>
    <x v="2"/>
    <x v="2"/>
    <x v="1"/>
    <x v="2"/>
    <x v="1"/>
    <x v="1"/>
    <x v="0"/>
    <x v="0"/>
    <x v="0"/>
    <x v="3"/>
    <x v="2"/>
    <x v="3"/>
    <x v="3"/>
    <x v="1"/>
    <x v="1"/>
    <x v="1"/>
    <x v="2"/>
    <x v="1"/>
    <x v="1"/>
    <x v="1"/>
    <x v="1"/>
    <x v="1"/>
    <x v="1"/>
    <x v="0"/>
    <x v="0"/>
    <x v="0"/>
  </r>
  <r>
    <x v="0"/>
    <x v="1"/>
    <x v="5"/>
    <x v="0"/>
    <x v="20"/>
    <x v="46"/>
    <x v="1"/>
    <x v="0"/>
    <x v="2"/>
    <x v="2"/>
    <x v="3"/>
    <x v="2"/>
    <x v="3"/>
    <x v="4"/>
    <x v="2"/>
    <x v="2"/>
    <x v="2"/>
    <x v="0"/>
    <x v="1"/>
    <x v="2"/>
    <x v="0"/>
    <x v="0"/>
    <x v="2"/>
    <x v="1"/>
    <x v="0"/>
    <x v="3"/>
    <x v="4"/>
    <x v="2"/>
    <x v="6"/>
    <x v="1"/>
    <x v="1"/>
    <x v="2"/>
    <x v="3"/>
    <x v="3"/>
    <x v="0"/>
    <x v="3"/>
    <x v="1"/>
    <x v="0"/>
    <x v="0"/>
    <x v="0"/>
    <x v="0"/>
    <x v="0"/>
    <x v="3"/>
    <x v="0"/>
    <x v="1"/>
    <x v="0"/>
    <x v="0"/>
    <x v="0"/>
    <x v="0"/>
    <x v="0"/>
  </r>
  <r>
    <x v="0"/>
    <x v="1"/>
    <x v="6"/>
    <x v="0"/>
    <x v="21"/>
    <x v="48"/>
    <x v="0"/>
    <x v="0"/>
    <x v="0"/>
    <x v="0"/>
    <x v="0"/>
    <x v="0"/>
    <x v="0"/>
    <x v="0"/>
    <x v="0"/>
    <x v="0"/>
    <x v="0"/>
    <x v="0"/>
    <x v="0"/>
    <x v="0"/>
    <x v="0"/>
    <x v="0"/>
    <x v="0"/>
    <x v="4"/>
    <x v="4"/>
    <x v="0"/>
    <x v="2"/>
    <x v="1"/>
    <x v="1"/>
    <x v="1"/>
    <x v="0"/>
    <x v="0"/>
    <x v="0"/>
    <x v="0"/>
    <x v="0"/>
    <x v="0"/>
    <x v="3"/>
    <x v="1"/>
    <x v="3"/>
    <x v="4"/>
    <x v="1"/>
    <x v="1"/>
    <x v="1"/>
    <x v="0"/>
    <x v="0"/>
    <x v="0"/>
    <x v="0"/>
    <x v="0"/>
    <x v="0"/>
    <x v="0"/>
  </r>
  <r>
    <x v="0"/>
    <x v="1"/>
    <x v="6"/>
    <x v="0"/>
    <x v="21"/>
    <x v="48"/>
    <x v="0"/>
    <x v="0"/>
    <x v="0"/>
    <x v="0"/>
    <x v="0"/>
    <x v="0"/>
    <x v="0"/>
    <x v="0"/>
    <x v="0"/>
    <x v="0"/>
    <x v="0"/>
    <x v="0"/>
    <x v="0"/>
    <x v="0"/>
    <x v="4"/>
    <x v="0"/>
    <x v="0"/>
    <x v="4"/>
    <x v="4"/>
    <x v="0"/>
    <x v="2"/>
    <x v="1"/>
    <x v="1"/>
    <x v="1"/>
    <x v="0"/>
    <x v="0"/>
    <x v="0"/>
    <x v="0"/>
    <x v="0"/>
    <x v="0"/>
    <x v="3"/>
    <x v="1"/>
    <x v="3"/>
    <x v="4"/>
    <x v="1"/>
    <x v="1"/>
    <x v="1"/>
    <x v="0"/>
    <x v="0"/>
    <x v="0"/>
    <x v="0"/>
    <x v="0"/>
    <x v="0"/>
    <x v="0"/>
  </r>
  <r>
    <x v="0"/>
    <x v="1"/>
    <x v="6"/>
    <x v="0"/>
    <x v="21"/>
    <x v="48"/>
    <x v="0"/>
    <x v="0"/>
    <x v="2"/>
    <x v="0"/>
    <x v="3"/>
    <x v="1"/>
    <x v="4"/>
    <x v="3"/>
    <x v="2"/>
    <x v="2"/>
    <x v="2"/>
    <x v="2"/>
    <x v="1"/>
    <x v="3"/>
    <x v="3"/>
    <x v="4"/>
    <x v="2"/>
    <x v="4"/>
    <x v="0"/>
    <x v="3"/>
    <x v="0"/>
    <x v="4"/>
    <x v="0"/>
    <x v="2"/>
    <x v="2"/>
    <x v="2"/>
    <x v="3"/>
    <x v="4"/>
    <x v="0"/>
    <x v="1"/>
    <x v="1"/>
    <x v="1"/>
    <x v="4"/>
    <x v="2"/>
    <x v="4"/>
    <x v="4"/>
    <x v="1"/>
    <x v="1"/>
    <x v="0"/>
    <x v="0"/>
    <x v="1"/>
    <x v="0"/>
    <x v="0"/>
    <x v="0"/>
  </r>
  <r>
    <x v="0"/>
    <x v="1"/>
    <x v="6"/>
    <x v="0"/>
    <x v="21"/>
    <x v="48"/>
    <x v="0"/>
    <x v="0"/>
    <x v="3"/>
    <x v="0"/>
    <x v="0"/>
    <x v="0"/>
    <x v="2"/>
    <x v="0"/>
    <x v="2"/>
    <x v="0"/>
    <x v="2"/>
    <x v="3"/>
    <x v="1"/>
    <x v="4"/>
    <x v="2"/>
    <x v="1"/>
    <x v="3"/>
    <x v="3"/>
    <x v="2"/>
    <x v="2"/>
    <x v="2"/>
    <x v="0"/>
    <x v="1"/>
    <x v="1"/>
    <x v="2"/>
    <x v="3"/>
    <x v="2"/>
    <x v="2"/>
    <x v="2"/>
    <x v="2"/>
    <x v="0"/>
    <x v="1"/>
    <x v="5"/>
    <x v="5"/>
    <x v="3"/>
    <x v="3"/>
    <x v="1"/>
    <x v="0"/>
    <x v="1"/>
    <x v="0"/>
    <x v="0"/>
    <x v="0"/>
    <x v="0"/>
    <x v="0"/>
  </r>
  <r>
    <x v="0"/>
    <x v="1"/>
    <x v="6"/>
    <x v="0"/>
    <x v="21"/>
    <x v="48"/>
    <x v="3"/>
    <x v="0"/>
    <x v="0"/>
    <x v="0"/>
    <x v="0"/>
    <x v="0"/>
    <x v="0"/>
    <x v="0"/>
    <x v="0"/>
    <x v="0"/>
    <x v="0"/>
    <x v="0"/>
    <x v="0"/>
    <x v="0"/>
    <x v="2"/>
    <x v="0"/>
    <x v="0"/>
    <x v="2"/>
    <x v="4"/>
    <x v="0"/>
    <x v="2"/>
    <x v="1"/>
    <x v="5"/>
    <x v="1"/>
    <x v="1"/>
    <x v="2"/>
    <x v="0"/>
    <x v="1"/>
    <x v="0"/>
    <x v="0"/>
    <x v="3"/>
    <x v="1"/>
    <x v="4"/>
    <x v="3"/>
    <x v="5"/>
    <x v="4"/>
    <x v="1"/>
    <x v="0"/>
    <x v="1"/>
    <x v="2"/>
    <x v="0"/>
    <x v="0"/>
    <x v="0"/>
    <x v="0"/>
  </r>
  <r>
    <x v="0"/>
    <x v="1"/>
    <x v="6"/>
    <x v="0"/>
    <x v="21"/>
    <x v="48"/>
    <x v="0"/>
    <x v="0"/>
    <x v="0"/>
    <x v="1"/>
    <x v="3"/>
    <x v="2"/>
    <x v="4"/>
    <x v="2"/>
    <x v="0"/>
    <x v="2"/>
    <x v="0"/>
    <x v="2"/>
    <x v="2"/>
    <x v="3"/>
    <x v="1"/>
    <x v="0"/>
    <x v="2"/>
    <x v="0"/>
    <x v="1"/>
    <x v="2"/>
    <x v="0"/>
    <x v="1"/>
    <x v="1"/>
    <x v="1"/>
    <x v="0"/>
    <x v="3"/>
    <x v="0"/>
    <x v="3"/>
    <x v="1"/>
    <x v="0"/>
    <x v="1"/>
    <x v="1"/>
    <x v="1"/>
    <x v="4"/>
    <x v="2"/>
    <x v="1"/>
    <x v="1"/>
    <x v="1"/>
    <x v="0"/>
    <x v="0"/>
    <x v="1"/>
    <x v="0"/>
    <x v="0"/>
    <x v="0"/>
  </r>
  <r>
    <x v="0"/>
    <x v="1"/>
    <x v="6"/>
    <x v="0"/>
    <x v="22"/>
    <x v="49"/>
    <x v="0"/>
    <x v="4"/>
    <x v="2"/>
    <x v="3"/>
    <x v="3"/>
    <x v="2"/>
    <x v="3"/>
    <x v="0"/>
    <x v="2"/>
    <x v="3"/>
    <x v="0"/>
    <x v="2"/>
    <x v="1"/>
    <x v="0"/>
    <x v="0"/>
    <x v="0"/>
    <x v="1"/>
    <x v="0"/>
    <x v="0"/>
    <x v="3"/>
    <x v="2"/>
    <x v="2"/>
    <x v="1"/>
    <x v="1"/>
    <x v="2"/>
    <x v="3"/>
    <x v="4"/>
    <x v="1"/>
    <x v="3"/>
    <x v="1"/>
    <x v="3"/>
    <x v="1"/>
    <x v="1"/>
    <x v="4"/>
    <x v="1"/>
    <x v="2"/>
    <x v="1"/>
    <x v="0"/>
    <x v="0"/>
    <x v="0"/>
    <x v="2"/>
    <x v="0"/>
    <x v="0"/>
    <x v="0"/>
  </r>
  <r>
    <x v="0"/>
    <x v="1"/>
    <x v="6"/>
    <x v="0"/>
    <x v="21"/>
    <x v="48"/>
    <x v="0"/>
    <x v="3"/>
    <x v="2"/>
    <x v="2"/>
    <x v="2"/>
    <x v="2"/>
    <x v="3"/>
    <x v="4"/>
    <x v="0"/>
    <x v="0"/>
    <x v="0"/>
    <x v="2"/>
    <x v="1"/>
    <x v="2"/>
    <x v="0"/>
    <x v="0"/>
    <x v="2"/>
    <x v="0"/>
    <x v="0"/>
    <x v="1"/>
    <x v="0"/>
    <x v="4"/>
    <x v="1"/>
    <x v="1"/>
    <x v="0"/>
    <x v="0"/>
    <x v="0"/>
    <x v="3"/>
    <x v="1"/>
    <x v="3"/>
    <x v="3"/>
    <x v="1"/>
    <x v="1"/>
    <x v="1"/>
    <x v="1"/>
    <x v="2"/>
    <x v="1"/>
    <x v="0"/>
    <x v="1"/>
    <x v="0"/>
    <x v="1"/>
    <x v="0"/>
    <x v="0"/>
    <x v="0"/>
  </r>
  <r>
    <x v="0"/>
    <x v="1"/>
    <x v="6"/>
    <x v="0"/>
    <x v="21"/>
    <x v="48"/>
    <x v="0"/>
    <x v="2"/>
    <x v="2"/>
    <x v="1"/>
    <x v="3"/>
    <x v="2"/>
    <x v="4"/>
    <x v="4"/>
    <x v="0"/>
    <x v="2"/>
    <x v="2"/>
    <x v="3"/>
    <x v="3"/>
    <x v="1"/>
    <x v="1"/>
    <x v="0"/>
    <x v="2"/>
    <x v="0"/>
    <x v="3"/>
    <x v="4"/>
    <x v="2"/>
    <x v="1"/>
    <x v="1"/>
    <x v="1"/>
    <x v="0"/>
    <x v="0"/>
    <x v="3"/>
    <x v="1"/>
    <x v="1"/>
    <x v="1"/>
    <x v="1"/>
    <x v="1"/>
    <x v="4"/>
    <x v="3"/>
    <x v="4"/>
    <x v="2"/>
    <x v="1"/>
    <x v="1"/>
    <x v="1"/>
    <x v="0"/>
    <x v="1"/>
    <x v="0"/>
    <x v="0"/>
    <x v="0"/>
  </r>
  <r>
    <x v="0"/>
    <x v="1"/>
    <x v="6"/>
    <x v="0"/>
    <x v="12"/>
    <x v="50"/>
    <x v="0"/>
    <x v="3"/>
    <x v="2"/>
    <x v="1"/>
    <x v="2"/>
    <x v="1"/>
    <x v="2"/>
    <x v="4"/>
    <x v="0"/>
    <x v="3"/>
    <x v="4"/>
    <x v="2"/>
    <x v="1"/>
    <x v="0"/>
    <x v="1"/>
    <x v="5"/>
    <x v="2"/>
    <x v="0"/>
    <x v="4"/>
    <x v="0"/>
    <x v="1"/>
    <x v="0"/>
    <x v="0"/>
    <x v="0"/>
    <x v="4"/>
    <x v="0"/>
    <x v="0"/>
    <x v="5"/>
    <x v="4"/>
    <x v="0"/>
    <x v="0"/>
    <x v="1"/>
    <x v="4"/>
    <x v="2"/>
    <x v="2"/>
    <x v="5"/>
    <x v="1"/>
    <x v="0"/>
    <x v="1"/>
    <x v="2"/>
    <x v="0"/>
    <x v="0"/>
    <x v="0"/>
    <x v="0"/>
  </r>
  <r>
    <x v="0"/>
    <x v="1"/>
    <x v="6"/>
    <x v="0"/>
    <x v="12"/>
    <x v="50"/>
    <x v="0"/>
    <x v="0"/>
    <x v="0"/>
    <x v="0"/>
    <x v="0"/>
    <x v="0"/>
    <x v="0"/>
    <x v="0"/>
    <x v="0"/>
    <x v="2"/>
    <x v="0"/>
    <x v="0"/>
    <x v="3"/>
    <x v="3"/>
    <x v="1"/>
    <x v="1"/>
    <x v="2"/>
    <x v="0"/>
    <x v="4"/>
    <x v="5"/>
    <x v="4"/>
    <x v="2"/>
    <x v="1"/>
    <x v="1"/>
    <x v="0"/>
    <x v="0"/>
    <x v="3"/>
    <x v="3"/>
    <x v="1"/>
    <x v="3"/>
    <x v="0"/>
    <x v="1"/>
    <x v="2"/>
    <x v="2"/>
    <x v="2"/>
    <x v="1"/>
    <x v="1"/>
    <x v="1"/>
    <x v="0"/>
    <x v="0"/>
    <x v="0"/>
    <x v="0"/>
    <x v="0"/>
    <x v="0"/>
  </r>
  <r>
    <x v="0"/>
    <x v="1"/>
    <x v="6"/>
    <x v="0"/>
    <x v="12"/>
    <x v="50"/>
    <x v="0"/>
    <x v="2"/>
    <x v="2"/>
    <x v="3"/>
    <x v="3"/>
    <x v="1"/>
    <x v="3"/>
    <x v="2"/>
    <x v="2"/>
    <x v="2"/>
    <x v="2"/>
    <x v="3"/>
    <x v="1"/>
    <x v="2"/>
    <x v="3"/>
    <x v="2"/>
    <x v="2"/>
    <x v="0"/>
    <x v="0"/>
    <x v="3"/>
    <x v="1"/>
    <x v="4"/>
    <x v="4"/>
    <x v="0"/>
    <x v="1"/>
    <x v="3"/>
    <x v="2"/>
    <x v="2"/>
    <x v="2"/>
    <x v="2"/>
    <x v="2"/>
    <x v="2"/>
    <x v="0"/>
    <x v="0"/>
    <x v="0"/>
    <x v="0"/>
    <x v="1"/>
    <x v="3"/>
    <x v="1"/>
    <x v="2"/>
    <x v="2"/>
    <x v="0"/>
    <x v="0"/>
    <x v="0"/>
  </r>
  <r>
    <x v="0"/>
    <x v="1"/>
    <x v="6"/>
    <x v="0"/>
    <x v="12"/>
    <x v="50"/>
    <x v="2"/>
    <x v="0"/>
    <x v="0"/>
    <x v="1"/>
    <x v="2"/>
    <x v="2"/>
    <x v="2"/>
    <x v="0"/>
    <x v="0"/>
    <x v="0"/>
    <x v="2"/>
    <x v="1"/>
    <x v="2"/>
    <x v="4"/>
    <x v="0"/>
    <x v="0"/>
    <x v="2"/>
    <x v="4"/>
    <x v="1"/>
    <x v="1"/>
    <x v="1"/>
    <x v="0"/>
    <x v="1"/>
    <x v="1"/>
    <x v="0"/>
    <x v="0"/>
    <x v="3"/>
    <x v="1"/>
    <x v="0"/>
    <x v="0"/>
    <x v="1"/>
    <x v="1"/>
    <x v="4"/>
    <x v="3"/>
    <x v="1"/>
    <x v="2"/>
    <x v="1"/>
    <x v="3"/>
    <x v="0"/>
    <x v="0"/>
    <x v="1"/>
    <x v="0"/>
    <x v="0"/>
    <x v="0"/>
  </r>
  <r>
    <x v="0"/>
    <x v="1"/>
    <x v="6"/>
    <x v="0"/>
    <x v="12"/>
    <x v="50"/>
    <x v="0"/>
    <x v="0"/>
    <x v="0"/>
    <x v="0"/>
    <x v="2"/>
    <x v="2"/>
    <x v="3"/>
    <x v="0"/>
    <x v="0"/>
    <x v="2"/>
    <x v="2"/>
    <x v="3"/>
    <x v="1"/>
    <x v="3"/>
    <x v="0"/>
    <x v="0"/>
    <x v="1"/>
    <x v="0"/>
    <x v="4"/>
    <x v="3"/>
    <x v="1"/>
    <x v="5"/>
    <x v="1"/>
    <x v="1"/>
    <x v="0"/>
    <x v="0"/>
    <x v="0"/>
    <x v="0"/>
    <x v="0"/>
    <x v="0"/>
    <x v="0"/>
    <x v="1"/>
    <x v="2"/>
    <x v="2"/>
    <x v="2"/>
    <x v="1"/>
    <x v="1"/>
    <x v="0"/>
    <x v="0"/>
    <x v="0"/>
    <x v="1"/>
    <x v="0"/>
    <x v="0"/>
    <x v="0"/>
  </r>
  <r>
    <x v="0"/>
    <x v="1"/>
    <x v="6"/>
    <x v="0"/>
    <x v="12"/>
    <x v="50"/>
    <x v="0"/>
    <x v="3"/>
    <x v="0"/>
    <x v="3"/>
    <x v="2"/>
    <x v="2"/>
    <x v="3"/>
    <x v="4"/>
    <x v="0"/>
    <x v="0"/>
    <x v="2"/>
    <x v="3"/>
    <x v="1"/>
    <x v="2"/>
    <x v="0"/>
    <x v="0"/>
    <x v="2"/>
    <x v="0"/>
    <x v="0"/>
    <x v="3"/>
    <x v="1"/>
    <x v="4"/>
    <x v="1"/>
    <x v="1"/>
    <x v="0"/>
    <x v="0"/>
    <x v="0"/>
    <x v="0"/>
    <x v="0"/>
    <x v="0"/>
    <x v="3"/>
    <x v="1"/>
    <x v="4"/>
    <x v="2"/>
    <x v="2"/>
    <x v="2"/>
    <x v="1"/>
    <x v="1"/>
    <x v="0"/>
    <x v="0"/>
    <x v="1"/>
    <x v="0"/>
    <x v="0"/>
    <x v="0"/>
  </r>
  <r>
    <x v="0"/>
    <x v="1"/>
    <x v="6"/>
    <x v="0"/>
    <x v="12"/>
    <x v="50"/>
    <x v="0"/>
    <x v="2"/>
    <x v="3"/>
    <x v="1"/>
    <x v="1"/>
    <x v="2"/>
    <x v="2"/>
    <x v="4"/>
    <x v="3"/>
    <x v="3"/>
    <x v="1"/>
    <x v="3"/>
    <x v="3"/>
    <x v="2"/>
    <x v="1"/>
    <x v="2"/>
    <x v="2"/>
    <x v="1"/>
    <x v="3"/>
    <x v="4"/>
    <x v="4"/>
    <x v="5"/>
    <x v="0"/>
    <x v="1"/>
    <x v="2"/>
    <x v="3"/>
    <x v="1"/>
    <x v="5"/>
    <x v="0"/>
    <x v="3"/>
    <x v="3"/>
    <x v="1"/>
    <x v="4"/>
    <x v="3"/>
    <x v="4"/>
    <x v="2"/>
    <x v="1"/>
    <x v="0"/>
    <x v="1"/>
    <x v="1"/>
    <x v="2"/>
    <x v="0"/>
    <x v="0"/>
    <x v="0"/>
  </r>
  <r>
    <x v="0"/>
    <x v="1"/>
    <x v="6"/>
    <x v="0"/>
    <x v="12"/>
    <x v="50"/>
    <x v="0"/>
    <x v="3"/>
    <x v="3"/>
    <x v="2"/>
    <x v="1"/>
    <x v="1"/>
    <x v="4"/>
    <x v="2"/>
    <x v="3"/>
    <x v="3"/>
    <x v="3"/>
    <x v="3"/>
    <x v="3"/>
    <x v="2"/>
    <x v="2"/>
    <x v="2"/>
    <x v="0"/>
    <x v="0"/>
    <x v="1"/>
    <x v="2"/>
    <x v="1"/>
    <x v="4"/>
    <x v="1"/>
    <x v="1"/>
    <x v="2"/>
    <x v="2"/>
    <x v="2"/>
    <x v="2"/>
    <x v="2"/>
    <x v="2"/>
    <x v="4"/>
    <x v="1"/>
    <x v="2"/>
    <x v="2"/>
    <x v="2"/>
    <x v="2"/>
    <x v="1"/>
    <x v="1"/>
    <x v="1"/>
    <x v="0"/>
    <x v="2"/>
    <x v="0"/>
    <x v="0"/>
    <x v="0"/>
  </r>
  <r>
    <x v="0"/>
    <x v="1"/>
    <x v="6"/>
    <x v="0"/>
    <x v="23"/>
    <x v="50"/>
    <x v="0"/>
    <x v="0"/>
    <x v="0"/>
    <x v="0"/>
    <x v="0"/>
    <x v="0"/>
    <x v="3"/>
    <x v="0"/>
    <x v="0"/>
    <x v="2"/>
    <x v="0"/>
    <x v="2"/>
    <x v="1"/>
    <x v="0"/>
    <x v="0"/>
    <x v="0"/>
    <x v="0"/>
    <x v="4"/>
    <x v="4"/>
    <x v="0"/>
    <x v="0"/>
    <x v="4"/>
    <x v="1"/>
    <x v="1"/>
    <x v="0"/>
    <x v="0"/>
    <x v="0"/>
    <x v="0"/>
    <x v="0"/>
    <x v="0"/>
    <x v="3"/>
    <x v="1"/>
    <x v="3"/>
    <x v="1"/>
    <x v="1"/>
    <x v="1"/>
    <x v="1"/>
    <x v="0"/>
    <x v="0"/>
    <x v="0"/>
    <x v="0"/>
    <x v="0"/>
    <x v="0"/>
    <x v="0"/>
  </r>
  <r>
    <x v="0"/>
    <x v="1"/>
    <x v="6"/>
    <x v="0"/>
    <x v="11"/>
    <x v="16"/>
    <x v="0"/>
    <x v="3"/>
    <x v="2"/>
    <x v="2"/>
    <x v="2"/>
    <x v="1"/>
    <x v="2"/>
    <x v="2"/>
    <x v="3"/>
    <x v="3"/>
    <x v="0"/>
    <x v="4"/>
    <x v="1"/>
    <x v="2"/>
    <x v="3"/>
    <x v="1"/>
    <x v="1"/>
    <x v="1"/>
    <x v="1"/>
    <x v="3"/>
    <x v="1"/>
    <x v="4"/>
    <x v="4"/>
    <x v="0"/>
    <x v="2"/>
    <x v="3"/>
    <x v="3"/>
    <x v="5"/>
    <x v="3"/>
    <x v="1"/>
    <x v="4"/>
    <x v="1"/>
    <x v="2"/>
    <x v="2"/>
    <x v="4"/>
    <x v="5"/>
    <x v="1"/>
    <x v="1"/>
    <x v="0"/>
    <x v="1"/>
    <x v="2"/>
    <x v="0"/>
    <x v="0"/>
    <x v="0"/>
  </r>
  <r>
    <x v="0"/>
    <x v="1"/>
    <x v="6"/>
    <x v="0"/>
    <x v="11"/>
    <x v="16"/>
    <x v="0"/>
    <x v="3"/>
    <x v="3"/>
    <x v="3"/>
    <x v="3"/>
    <x v="1"/>
    <x v="2"/>
    <x v="2"/>
    <x v="3"/>
    <x v="3"/>
    <x v="3"/>
    <x v="3"/>
    <x v="3"/>
    <x v="2"/>
    <x v="3"/>
    <x v="1"/>
    <x v="1"/>
    <x v="0"/>
    <x v="0"/>
    <x v="3"/>
    <x v="4"/>
    <x v="2"/>
    <x v="0"/>
    <x v="0"/>
    <x v="2"/>
    <x v="3"/>
    <x v="3"/>
    <x v="1"/>
    <x v="3"/>
    <x v="1"/>
    <x v="1"/>
    <x v="1"/>
    <x v="2"/>
    <x v="2"/>
    <x v="4"/>
    <x v="5"/>
    <x v="1"/>
    <x v="1"/>
    <x v="1"/>
    <x v="0"/>
    <x v="2"/>
    <x v="0"/>
    <x v="0"/>
    <x v="0"/>
  </r>
  <r>
    <x v="0"/>
    <x v="1"/>
    <x v="6"/>
    <x v="0"/>
    <x v="11"/>
    <x v="16"/>
    <x v="0"/>
    <x v="2"/>
    <x v="3"/>
    <x v="2"/>
    <x v="3"/>
    <x v="2"/>
    <x v="2"/>
    <x v="4"/>
    <x v="2"/>
    <x v="2"/>
    <x v="2"/>
    <x v="3"/>
    <x v="1"/>
    <x v="3"/>
    <x v="2"/>
    <x v="0"/>
    <x v="1"/>
    <x v="0"/>
    <x v="3"/>
    <x v="1"/>
    <x v="5"/>
    <x v="0"/>
    <x v="1"/>
    <x v="1"/>
    <x v="0"/>
    <x v="0"/>
    <x v="3"/>
    <x v="4"/>
    <x v="3"/>
    <x v="2"/>
    <x v="1"/>
    <x v="1"/>
    <x v="1"/>
    <x v="1"/>
    <x v="2"/>
    <x v="4"/>
    <x v="1"/>
    <x v="1"/>
    <x v="0"/>
    <x v="0"/>
    <x v="2"/>
    <x v="0"/>
    <x v="0"/>
    <x v="0"/>
  </r>
  <r>
    <x v="0"/>
    <x v="1"/>
    <x v="5"/>
    <x v="0"/>
    <x v="20"/>
    <x v="46"/>
    <x v="0"/>
    <x v="3"/>
    <x v="2"/>
    <x v="1"/>
    <x v="2"/>
    <x v="5"/>
    <x v="5"/>
    <x v="4"/>
    <x v="2"/>
    <x v="2"/>
    <x v="0"/>
    <x v="3"/>
    <x v="3"/>
    <x v="2"/>
    <x v="4"/>
    <x v="1"/>
    <x v="2"/>
    <x v="4"/>
    <x v="2"/>
    <x v="1"/>
    <x v="1"/>
    <x v="3"/>
    <x v="1"/>
    <x v="1"/>
    <x v="2"/>
    <x v="0"/>
    <x v="4"/>
    <x v="1"/>
    <x v="1"/>
    <x v="3"/>
    <x v="1"/>
    <x v="1"/>
    <x v="2"/>
    <x v="3"/>
    <x v="3"/>
    <x v="2"/>
    <x v="1"/>
    <x v="1"/>
    <x v="0"/>
    <x v="1"/>
    <x v="1"/>
    <x v="0"/>
    <x v="0"/>
    <x v="0"/>
  </r>
  <r>
    <x v="0"/>
    <x v="1"/>
    <x v="5"/>
    <x v="0"/>
    <x v="16"/>
    <x v="51"/>
    <x v="1"/>
    <x v="3"/>
    <x v="0"/>
    <x v="0"/>
    <x v="0"/>
    <x v="0"/>
    <x v="0"/>
    <x v="0"/>
    <x v="0"/>
    <x v="2"/>
    <x v="0"/>
    <x v="3"/>
    <x v="0"/>
    <x v="4"/>
    <x v="0"/>
    <x v="0"/>
    <x v="3"/>
    <x v="4"/>
    <x v="4"/>
    <x v="2"/>
    <x v="2"/>
    <x v="1"/>
    <x v="1"/>
    <x v="1"/>
    <x v="0"/>
    <x v="3"/>
    <x v="0"/>
    <x v="2"/>
    <x v="0"/>
    <x v="0"/>
    <x v="3"/>
    <x v="1"/>
    <x v="5"/>
    <x v="1"/>
    <x v="2"/>
    <x v="3"/>
    <x v="1"/>
    <x v="1"/>
    <x v="0"/>
    <x v="1"/>
    <x v="0"/>
    <x v="0"/>
    <x v="0"/>
    <x v="0"/>
  </r>
  <r>
    <x v="0"/>
    <x v="1"/>
    <x v="9"/>
    <x v="0"/>
    <x v="24"/>
    <x v="27"/>
    <x v="0"/>
    <x v="0"/>
    <x v="0"/>
    <x v="3"/>
    <x v="3"/>
    <x v="0"/>
    <x v="3"/>
    <x v="0"/>
    <x v="0"/>
    <x v="3"/>
    <x v="2"/>
    <x v="1"/>
    <x v="3"/>
    <x v="3"/>
    <x v="0"/>
    <x v="2"/>
    <x v="0"/>
    <x v="4"/>
    <x v="1"/>
    <x v="1"/>
    <x v="2"/>
    <x v="1"/>
    <x v="1"/>
    <x v="1"/>
    <x v="0"/>
    <x v="0"/>
    <x v="0"/>
    <x v="0"/>
    <x v="0"/>
    <x v="0"/>
    <x v="3"/>
    <x v="1"/>
    <x v="2"/>
    <x v="2"/>
    <x v="5"/>
    <x v="1"/>
    <x v="1"/>
    <x v="1"/>
    <x v="1"/>
    <x v="0"/>
    <x v="2"/>
    <x v="0"/>
    <x v="0"/>
    <x v="0"/>
  </r>
  <r>
    <x v="0"/>
    <x v="1"/>
    <x v="9"/>
    <x v="0"/>
    <x v="24"/>
    <x v="27"/>
    <x v="1"/>
    <x v="2"/>
    <x v="3"/>
    <x v="1"/>
    <x v="3"/>
    <x v="1"/>
    <x v="4"/>
    <x v="4"/>
    <x v="3"/>
    <x v="3"/>
    <x v="3"/>
    <x v="1"/>
    <x v="1"/>
    <x v="3"/>
    <x v="1"/>
    <x v="1"/>
    <x v="1"/>
    <x v="2"/>
    <x v="1"/>
    <x v="3"/>
    <x v="0"/>
    <x v="0"/>
    <x v="0"/>
    <x v="2"/>
    <x v="1"/>
    <x v="2"/>
    <x v="1"/>
    <x v="5"/>
    <x v="2"/>
    <x v="2"/>
    <x v="1"/>
    <x v="1"/>
    <x v="2"/>
    <x v="2"/>
    <x v="5"/>
    <x v="2"/>
    <x v="1"/>
    <x v="3"/>
    <x v="1"/>
    <x v="1"/>
    <x v="3"/>
    <x v="0"/>
    <x v="0"/>
    <x v="0"/>
  </r>
  <r>
    <x v="0"/>
    <x v="1"/>
    <x v="9"/>
    <x v="0"/>
    <x v="24"/>
    <x v="27"/>
    <x v="1"/>
    <x v="2"/>
    <x v="2"/>
    <x v="4"/>
    <x v="3"/>
    <x v="2"/>
    <x v="2"/>
    <x v="4"/>
    <x v="2"/>
    <x v="2"/>
    <x v="3"/>
    <x v="2"/>
    <x v="0"/>
    <x v="1"/>
    <x v="0"/>
    <x v="2"/>
    <x v="2"/>
    <x v="0"/>
    <x v="0"/>
    <x v="0"/>
    <x v="2"/>
    <x v="1"/>
    <x v="0"/>
    <x v="1"/>
    <x v="2"/>
    <x v="3"/>
    <x v="0"/>
    <x v="3"/>
    <x v="1"/>
    <x v="3"/>
    <x v="3"/>
    <x v="1"/>
    <x v="5"/>
    <x v="3"/>
    <x v="5"/>
    <x v="3"/>
    <x v="1"/>
    <x v="0"/>
    <x v="0"/>
    <x v="0"/>
    <x v="0"/>
    <x v="0"/>
    <x v="0"/>
    <x v="0"/>
  </r>
  <r>
    <x v="0"/>
    <x v="1"/>
    <x v="9"/>
    <x v="0"/>
    <x v="24"/>
    <x v="27"/>
    <x v="1"/>
    <x v="2"/>
    <x v="3"/>
    <x v="1"/>
    <x v="3"/>
    <x v="2"/>
    <x v="2"/>
    <x v="2"/>
    <x v="2"/>
    <x v="2"/>
    <x v="0"/>
    <x v="2"/>
    <x v="3"/>
    <x v="2"/>
    <x v="1"/>
    <x v="1"/>
    <x v="2"/>
    <x v="1"/>
    <x v="1"/>
    <x v="1"/>
    <x v="0"/>
    <x v="4"/>
    <x v="0"/>
    <x v="1"/>
    <x v="2"/>
    <x v="3"/>
    <x v="3"/>
    <x v="3"/>
    <x v="0"/>
    <x v="1"/>
    <x v="3"/>
    <x v="1"/>
    <x v="1"/>
    <x v="4"/>
    <x v="2"/>
    <x v="1"/>
    <x v="1"/>
    <x v="0"/>
    <x v="0"/>
    <x v="1"/>
    <x v="1"/>
    <x v="0"/>
    <x v="0"/>
    <x v="0"/>
  </r>
  <r>
    <x v="0"/>
    <x v="1"/>
    <x v="9"/>
    <x v="0"/>
    <x v="24"/>
    <x v="27"/>
    <x v="1"/>
    <x v="3"/>
    <x v="2"/>
    <x v="3"/>
    <x v="2"/>
    <x v="2"/>
    <x v="2"/>
    <x v="4"/>
    <x v="2"/>
    <x v="2"/>
    <x v="2"/>
    <x v="2"/>
    <x v="1"/>
    <x v="2"/>
    <x v="1"/>
    <x v="2"/>
    <x v="2"/>
    <x v="0"/>
    <x v="0"/>
    <x v="3"/>
    <x v="0"/>
    <x v="0"/>
    <x v="0"/>
    <x v="1"/>
    <x v="0"/>
    <x v="0"/>
    <x v="3"/>
    <x v="3"/>
    <x v="0"/>
    <x v="0"/>
    <x v="3"/>
    <x v="1"/>
    <x v="3"/>
    <x v="4"/>
    <x v="1"/>
    <x v="1"/>
    <x v="1"/>
    <x v="1"/>
    <x v="0"/>
    <x v="2"/>
    <x v="0"/>
    <x v="0"/>
    <x v="0"/>
    <x v="0"/>
  </r>
  <r>
    <x v="0"/>
    <x v="1"/>
    <x v="9"/>
    <x v="0"/>
    <x v="24"/>
    <x v="27"/>
    <x v="0"/>
    <x v="3"/>
    <x v="3"/>
    <x v="3"/>
    <x v="2"/>
    <x v="2"/>
    <x v="2"/>
    <x v="4"/>
    <x v="2"/>
    <x v="2"/>
    <x v="2"/>
    <x v="1"/>
    <x v="0"/>
    <x v="0"/>
    <x v="0"/>
    <x v="0"/>
    <x v="2"/>
    <x v="1"/>
    <x v="0"/>
    <x v="2"/>
    <x v="0"/>
    <x v="0"/>
    <x v="4"/>
    <x v="1"/>
    <x v="0"/>
    <x v="3"/>
    <x v="1"/>
    <x v="5"/>
    <x v="0"/>
    <x v="2"/>
    <x v="1"/>
    <x v="1"/>
    <x v="4"/>
    <x v="2"/>
    <x v="5"/>
    <x v="1"/>
    <x v="1"/>
    <x v="3"/>
    <x v="0"/>
    <x v="0"/>
    <x v="1"/>
    <x v="0"/>
    <x v="0"/>
    <x v="0"/>
  </r>
  <r>
    <x v="0"/>
    <x v="1"/>
    <x v="6"/>
    <x v="0"/>
    <x v="23"/>
    <x v="23"/>
    <x v="0"/>
    <x v="3"/>
    <x v="0"/>
    <x v="2"/>
    <x v="2"/>
    <x v="2"/>
    <x v="3"/>
    <x v="4"/>
    <x v="0"/>
    <x v="2"/>
    <x v="2"/>
    <x v="1"/>
    <x v="1"/>
    <x v="2"/>
    <x v="0"/>
    <x v="0"/>
    <x v="2"/>
    <x v="0"/>
    <x v="0"/>
    <x v="0"/>
    <x v="0"/>
    <x v="4"/>
    <x v="1"/>
    <x v="1"/>
    <x v="2"/>
    <x v="3"/>
    <x v="0"/>
    <x v="3"/>
    <x v="1"/>
    <x v="3"/>
    <x v="0"/>
    <x v="1"/>
    <x v="1"/>
    <x v="1"/>
    <x v="2"/>
    <x v="2"/>
    <x v="1"/>
    <x v="0"/>
    <x v="1"/>
    <x v="1"/>
    <x v="1"/>
    <x v="0"/>
    <x v="0"/>
    <x v="0"/>
  </r>
  <r>
    <x v="0"/>
    <x v="1"/>
    <x v="9"/>
    <x v="0"/>
    <x v="24"/>
    <x v="27"/>
    <x v="1"/>
    <x v="3"/>
    <x v="3"/>
    <x v="4"/>
    <x v="2"/>
    <x v="5"/>
    <x v="3"/>
    <x v="1"/>
    <x v="2"/>
    <x v="2"/>
    <x v="2"/>
    <x v="3"/>
    <x v="1"/>
    <x v="0"/>
    <x v="0"/>
    <x v="2"/>
    <x v="3"/>
    <x v="3"/>
    <x v="0"/>
    <x v="3"/>
    <x v="2"/>
    <x v="4"/>
    <x v="0"/>
    <x v="1"/>
    <x v="1"/>
    <x v="2"/>
    <x v="3"/>
    <x v="2"/>
    <x v="2"/>
    <x v="3"/>
    <x v="0"/>
    <x v="1"/>
    <x v="5"/>
    <x v="2"/>
    <x v="5"/>
    <x v="2"/>
    <x v="1"/>
    <x v="3"/>
    <x v="0"/>
    <x v="1"/>
    <x v="2"/>
    <x v="0"/>
    <x v="0"/>
    <x v="0"/>
  </r>
  <r>
    <x v="0"/>
    <x v="1"/>
    <x v="7"/>
    <x v="0"/>
    <x v="13"/>
    <x v="21"/>
    <x v="1"/>
    <x v="0"/>
    <x v="2"/>
    <x v="0"/>
    <x v="3"/>
    <x v="1"/>
    <x v="2"/>
    <x v="2"/>
    <x v="3"/>
    <x v="3"/>
    <x v="2"/>
    <x v="3"/>
    <x v="1"/>
    <x v="3"/>
    <x v="1"/>
    <x v="3"/>
    <x v="3"/>
    <x v="3"/>
    <x v="2"/>
    <x v="2"/>
    <x v="3"/>
    <x v="3"/>
    <x v="2"/>
    <x v="3"/>
    <x v="3"/>
    <x v="4"/>
    <x v="2"/>
    <x v="2"/>
    <x v="1"/>
    <x v="3"/>
    <x v="0"/>
    <x v="1"/>
    <x v="5"/>
    <x v="5"/>
    <x v="3"/>
    <x v="3"/>
    <x v="1"/>
    <x v="3"/>
    <x v="1"/>
    <x v="1"/>
    <x v="4"/>
    <x v="0"/>
    <x v="0"/>
    <x v="0"/>
  </r>
  <r>
    <x v="0"/>
    <x v="1"/>
    <x v="7"/>
    <x v="0"/>
    <x v="13"/>
    <x v="21"/>
    <x v="1"/>
    <x v="2"/>
    <x v="3"/>
    <x v="2"/>
    <x v="1"/>
    <x v="1"/>
    <x v="2"/>
    <x v="2"/>
    <x v="3"/>
    <x v="2"/>
    <x v="3"/>
    <x v="3"/>
    <x v="4"/>
    <x v="1"/>
    <x v="3"/>
    <x v="1"/>
    <x v="2"/>
    <x v="1"/>
    <x v="3"/>
    <x v="4"/>
    <x v="1"/>
    <x v="0"/>
    <x v="1"/>
    <x v="1"/>
    <x v="2"/>
    <x v="1"/>
    <x v="1"/>
    <x v="1"/>
    <x v="4"/>
    <x v="4"/>
    <x v="3"/>
    <x v="1"/>
    <x v="1"/>
    <x v="3"/>
    <x v="2"/>
    <x v="5"/>
    <x v="1"/>
    <x v="0"/>
    <x v="1"/>
    <x v="1"/>
    <x v="1"/>
    <x v="0"/>
    <x v="0"/>
    <x v="0"/>
  </r>
  <r>
    <x v="0"/>
    <x v="1"/>
    <x v="6"/>
    <x v="0"/>
    <x v="12"/>
    <x v="23"/>
    <x v="0"/>
    <x v="3"/>
    <x v="2"/>
    <x v="3"/>
    <x v="2"/>
    <x v="2"/>
    <x v="2"/>
    <x v="2"/>
    <x v="0"/>
    <x v="2"/>
    <x v="2"/>
    <x v="2"/>
    <x v="1"/>
    <x v="2"/>
    <x v="0"/>
    <x v="2"/>
    <x v="1"/>
    <x v="0"/>
    <x v="0"/>
    <x v="3"/>
    <x v="0"/>
    <x v="4"/>
    <x v="1"/>
    <x v="1"/>
    <x v="0"/>
    <x v="0"/>
    <x v="3"/>
    <x v="3"/>
    <x v="1"/>
    <x v="3"/>
    <x v="0"/>
    <x v="1"/>
    <x v="4"/>
    <x v="3"/>
    <x v="2"/>
    <x v="3"/>
    <x v="1"/>
    <x v="0"/>
    <x v="1"/>
    <x v="0"/>
    <x v="1"/>
    <x v="0"/>
    <x v="0"/>
    <x v="0"/>
  </r>
  <r>
    <x v="0"/>
    <x v="1"/>
    <x v="8"/>
    <x v="0"/>
    <x v="15"/>
    <x v="40"/>
    <x v="0"/>
    <x v="3"/>
    <x v="3"/>
    <x v="2"/>
    <x v="3"/>
    <x v="1"/>
    <x v="2"/>
    <x v="2"/>
    <x v="2"/>
    <x v="2"/>
    <x v="2"/>
    <x v="3"/>
    <x v="3"/>
    <x v="2"/>
    <x v="3"/>
    <x v="1"/>
    <x v="1"/>
    <x v="1"/>
    <x v="1"/>
    <x v="1"/>
    <x v="1"/>
    <x v="0"/>
    <x v="4"/>
    <x v="0"/>
    <x v="1"/>
    <x v="2"/>
    <x v="1"/>
    <x v="1"/>
    <x v="3"/>
    <x v="1"/>
    <x v="1"/>
    <x v="1"/>
    <x v="2"/>
    <x v="2"/>
    <x v="4"/>
    <x v="5"/>
    <x v="1"/>
    <x v="4"/>
    <x v="1"/>
    <x v="1"/>
    <x v="2"/>
    <x v="0"/>
    <x v="0"/>
    <x v="0"/>
  </r>
  <r>
    <x v="0"/>
    <x v="1"/>
    <x v="8"/>
    <x v="0"/>
    <x v="19"/>
    <x v="40"/>
    <x v="0"/>
    <x v="3"/>
    <x v="2"/>
    <x v="1"/>
    <x v="2"/>
    <x v="2"/>
    <x v="3"/>
    <x v="4"/>
    <x v="2"/>
    <x v="2"/>
    <x v="2"/>
    <x v="2"/>
    <x v="1"/>
    <x v="3"/>
    <x v="1"/>
    <x v="1"/>
    <x v="2"/>
    <x v="0"/>
    <x v="0"/>
    <x v="3"/>
    <x v="4"/>
    <x v="0"/>
    <x v="0"/>
    <x v="6"/>
    <x v="1"/>
    <x v="2"/>
    <x v="3"/>
    <x v="3"/>
    <x v="3"/>
    <x v="1"/>
    <x v="0"/>
    <x v="1"/>
    <x v="1"/>
    <x v="2"/>
    <x v="2"/>
    <x v="1"/>
    <x v="1"/>
    <x v="1"/>
    <x v="0"/>
    <x v="1"/>
    <x v="1"/>
    <x v="0"/>
    <x v="0"/>
    <x v="0"/>
  </r>
  <r>
    <x v="0"/>
    <x v="1"/>
    <x v="8"/>
    <x v="0"/>
    <x v="19"/>
    <x v="40"/>
    <x v="1"/>
    <x v="3"/>
    <x v="2"/>
    <x v="3"/>
    <x v="2"/>
    <x v="1"/>
    <x v="4"/>
    <x v="4"/>
    <x v="3"/>
    <x v="3"/>
    <x v="3"/>
    <x v="1"/>
    <x v="3"/>
    <x v="3"/>
    <x v="1"/>
    <x v="2"/>
    <x v="2"/>
    <x v="1"/>
    <x v="1"/>
    <x v="3"/>
    <x v="1"/>
    <x v="2"/>
    <x v="0"/>
    <x v="1"/>
    <x v="1"/>
    <x v="2"/>
    <x v="4"/>
    <x v="1"/>
    <x v="3"/>
    <x v="3"/>
    <x v="0"/>
    <x v="1"/>
    <x v="1"/>
    <x v="2"/>
    <x v="2"/>
    <x v="2"/>
    <x v="1"/>
    <x v="1"/>
    <x v="1"/>
    <x v="1"/>
    <x v="2"/>
    <x v="0"/>
    <x v="0"/>
    <x v="0"/>
  </r>
  <r>
    <x v="0"/>
    <x v="1"/>
    <x v="8"/>
    <x v="0"/>
    <x v="15"/>
    <x v="40"/>
    <x v="0"/>
    <x v="3"/>
    <x v="2"/>
    <x v="2"/>
    <x v="2"/>
    <x v="2"/>
    <x v="2"/>
    <x v="2"/>
    <x v="3"/>
    <x v="2"/>
    <x v="3"/>
    <x v="3"/>
    <x v="1"/>
    <x v="2"/>
    <x v="1"/>
    <x v="1"/>
    <x v="2"/>
    <x v="0"/>
    <x v="0"/>
    <x v="3"/>
    <x v="1"/>
    <x v="0"/>
    <x v="1"/>
    <x v="1"/>
    <x v="1"/>
    <x v="2"/>
    <x v="1"/>
    <x v="1"/>
    <x v="1"/>
    <x v="3"/>
    <x v="0"/>
    <x v="1"/>
    <x v="1"/>
    <x v="2"/>
    <x v="2"/>
    <x v="2"/>
    <x v="1"/>
    <x v="1"/>
    <x v="1"/>
    <x v="1"/>
    <x v="2"/>
    <x v="0"/>
    <x v="0"/>
    <x v="0"/>
  </r>
  <r>
    <x v="0"/>
    <x v="1"/>
    <x v="8"/>
    <x v="0"/>
    <x v="15"/>
    <x v="40"/>
    <x v="0"/>
    <x v="2"/>
    <x v="3"/>
    <x v="1"/>
    <x v="3"/>
    <x v="2"/>
    <x v="4"/>
    <x v="4"/>
    <x v="0"/>
    <x v="2"/>
    <x v="2"/>
    <x v="2"/>
    <x v="3"/>
    <x v="3"/>
    <x v="1"/>
    <x v="3"/>
    <x v="2"/>
    <x v="0"/>
    <x v="1"/>
    <x v="1"/>
    <x v="1"/>
    <x v="0"/>
    <x v="1"/>
    <x v="1"/>
    <x v="0"/>
    <x v="0"/>
    <x v="1"/>
    <x v="3"/>
    <x v="3"/>
    <x v="4"/>
    <x v="0"/>
    <x v="1"/>
    <x v="1"/>
    <x v="1"/>
    <x v="2"/>
    <x v="1"/>
    <x v="1"/>
    <x v="0"/>
    <x v="1"/>
    <x v="2"/>
    <x v="3"/>
    <x v="0"/>
    <x v="0"/>
    <x v="0"/>
  </r>
  <r>
    <x v="0"/>
    <x v="1"/>
    <x v="8"/>
    <x v="0"/>
    <x v="15"/>
    <x v="40"/>
    <x v="0"/>
    <x v="3"/>
    <x v="2"/>
    <x v="2"/>
    <x v="2"/>
    <x v="2"/>
    <x v="2"/>
    <x v="3"/>
    <x v="2"/>
    <x v="2"/>
    <x v="2"/>
    <x v="3"/>
    <x v="4"/>
    <x v="2"/>
    <x v="0"/>
    <x v="0"/>
    <x v="0"/>
    <x v="0"/>
    <x v="4"/>
    <x v="1"/>
    <x v="4"/>
    <x v="4"/>
    <x v="1"/>
    <x v="1"/>
    <x v="2"/>
    <x v="0"/>
    <x v="2"/>
    <x v="5"/>
    <x v="1"/>
    <x v="2"/>
    <x v="3"/>
    <x v="1"/>
    <x v="1"/>
    <x v="1"/>
    <x v="4"/>
    <x v="1"/>
    <x v="1"/>
    <x v="3"/>
    <x v="1"/>
    <x v="1"/>
    <x v="3"/>
    <x v="0"/>
    <x v="0"/>
    <x v="0"/>
  </r>
  <r>
    <x v="0"/>
    <x v="1"/>
    <x v="8"/>
    <x v="0"/>
    <x v="15"/>
    <x v="40"/>
    <x v="0"/>
    <x v="3"/>
    <x v="2"/>
    <x v="2"/>
    <x v="2"/>
    <x v="1"/>
    <x v="2"/>
    <x v="2"/>
    <x v="3"/>
    <x v="2"/>
    <x v="2"/>
    <x v="3"/>
    <x v="3"/>
    <x v="3"/>
    <x v="1"/>
    <x v="1"/>
    <x v="1"/>
    <x v="0"/>
    <x v="0"/>
    <x v="3"/>
    <x v="0"/>
    <x v="0"/>
    <x v="6"/>
    <x v="0"/>
    <x v="1"/>
    <x v="3"/>
    <x v="1"/>
    <x v="1"/>
    <x v="3"/>
    <x v="4"/>
    <x v="1"/>
    <x v="1"/>
    <x v="2"/>
    <x v="2"/>
    <x v="4"/>
    <x v="5"/>
    <x v="1"/>
    <x v="1"/>
    <x v="0"/>
    <x v="1"/>
    <x v="2"/>
    <x v="0"/>
    <x v="0"/>
    <x v="0"/>
  </r>
  <r>
    <x v="0"/>
    <x v="1"/>
    <x v="8"/>
    <x v="0"/>
    <x v="15"/>
    <x v="40"/>
    <x v="0"/>
    <x v="3"/>
    <x v="2"/>
    <x v="2"/>
    <x v="2"/>
    <x v="2"/>
    <x v="3"/>
    <x v="4"/>
    <x v="3"/>
    <x v="3"/>
    <x v="2"/>
    <x v="2"/>
    <x v="3"/>
    <x v="2"/>
    <x v="2"/>
    <x v="1"/>
    <x v="2"/>
    <x v="0"/>
    <x v="0"/>
    <x v="3"/>
    <x v="0"/>
    <x v="4"/>
    <x v="1"/>
    <x v="1"/>
    <x v="0"/>
    <x v="0"/>
    <x v="4"/>
    <x v="4"/>
    <x v="0"/>
    <x v="2"/>
    <x v="0"/>
    <x v="1"/>
    <x v="4"/>
    <x v="3"/>
    <x v="5"/>
    <x v="4"/>
    <x v="1"/>
    <x v="0"/>
    <x v="1"/>
    <x v="0"/>
    <x v="0"/>
    <x v="0"/>
    <x v="0"/>
    <x v="0"/>
  </r>
  <r>
    <x v="0"/>
    <x v="1"/>
    <x v="8"/>
    <x v="0"/>
    <x v="17"/>
    <x v="40"/>
    <x v="0"/>
    <x v="2"/>
    <x v="3"/>
    <x v="1"/>
    <x v="1"/>
    <x v="3"/>
    <x v="4"/>
    <x v="3"/>
    <x v="1"/>
    <x v="4"/>
    <x v="3"/>
    <x v="3"/>
    <x v="4"/>
    <x v="2"/>
    <x v="3"/>
    <x v="1"/>
    <x v="0"/>
    <x v="4"/>
    <x v="3"/>
    <x v="1"/>
    <x v="4"/>
    <x v="2"/>
    <x v="1"/>
    <x v="1"/>
    <x v="0"/>
    <x v="0"/>
    <x v="1"/>
    <x v="5"/>
    <x v="3"/>
    <x v="3"/>
    <x v="3"/>
    <x v="1"/>
    <x v="2"/>
    <x v="2"/>
    <x v="4"/>
    <x v="5"/>
    <x v="1"/>
    <x v="3"/>
    <x v="0"/>
    <x v="1"/>
    <x v="2"/>
    <x v="0"/>
    <x v="0"/>
    <x v="0"/>
  </r>
  <r>
    <x v="0"/>
    <x v="1"/>
    <x v="8"/>
    <x v="0"/>
    <x v="15"/>
    <x v="40"/>
    <x v="0"/>
    <x v="3"/>
    <x v="0"/>
    <x v="3"/>
    <x v="2"/>
    <x v="2"/>
    <x v="3"/>
    <x v="4"/>
    <x v="2"/>
    <x v="2"/>
    <x v="2"/>
    <x v="2"/>
    <x v="1"/>
    <x v="2"/>
    <x v="1"/>
    <x v="0"/>
    <x v="2"/>
    <x v="4"/>
    <x v="4"/>
    <x v="3"/>
    <x v="0"/>
    <x v="4"/>
    <x v="1"/>
    <x v="1"/>
    <x v="0"/>
    <x v="3"/>
    <x v="3"/>
    <x v="1"/>
    <x v="1"/>
    <x v="1"/>
    <x v="3"/>
    <x v="1"/>
    <x v="3"/>
    <x v="4"/>
    <x v="1"/>
    <x v="1"/>
    <x v="1"/>
    <x v="0"/>
    <x v="0"/>
    <x v="1"/>
    <x v="1"/>
    <x v="0"/>
    <x v="0"/>
    <x v="0"/>
  </r>
  <r>
    <x v="0"/>
    <x v="1"/>
    <x v="8"/>
    <x v="0"/>
    <x v="15"/>
    <x v="40"/>
    <x v="0"/>
    <x v="3"/>
    <x v="2"/>
    <x v="2"/>
    <x v="3"/>
    <x v="2"/>
    <x v="2"/>
    <x v="4"/>
    <x v="2"/>
    <x v="2"/>
    <x v="2"/>
    <x v="1"/>
    <x v="3"/>
    <x v="2"/>
    <x v="1"/>
    <x v="0"/>
    <x v="2"/>
    <x v="0"/>
    <x v="1"/>
    <x v="2"/>
    <x v="0"/>
    <x v="0"/>
    <x v="1"/>
    <x v="1"/>
    <x v="0"/>
    <x v="0"/>
    <x v="0"/>
    <x v="3"/>
    <x v="0"/>
    <x v="3"/>
    <x v="3"/>
    <x v="1"/>
    <x v="1"/>
    <x v="1"/>
    <x v="2"/>
    <x v="2"/>
    <x v="1"/>
    <x v="0"/>
    <x v="0"/>
    <x v="1"/>
    <x v="0"/>
    <x v="0"/>
    <x v="0"/>
    <x v="0"/>
  </r>
  <r>
    <x v="0"/>
    <x v="1"/>
    <x v="8"/>
    <x v="0"/>
    <x v="15"/>
    <x v="40"/>
    <x v="0"/>
    <x v="2"/>
    <x v="0"/>
    <x v="2"/>
    <x v="2"/>
    <x v="2"/>
    <x v="2"/>
    <x v="2"/>
    <x v="3"/>
    <x v="3"/>
    <x v="3"/>
    <x v="3"/>
    <x v="1"/>
    <x v="3"/>
    <x v="1"/>
    <x v="1"/>
    <x v="2"/>
    <x v="0"/>
    <x v="0"/>
    <x v="3"/>
    <x v="1"/>
    <x v="0"/>
    <x v="4"/>
    <x v="0"/>
    <x v="1"/>
    <x v="2"/>
    <x v="1"/>
    <x v="1"/>
    <x v="3"/>
    <x v="1"/>
    <x v="1"/>
    <x v="1"/>
    <x v="1"/>
    <x v="2"/>
    <x v="1"/>
    <x v="2"/>
    <x v="1"/>
    <x v="0"/>
    <x v="0"/>
    <x v="0"/>
    <x v="1"/>
    <x v="0"/>
    <x v="0"/>
    <x v="0"/>
  </r>
  <r>
    <x v="0"/>
    <x v="1"/>
    <x v="8"/>
    <x v="0"/>
    <x v="15"/>
    <x v="40"/>
    <x v="1"/>
    <x v="2"/>
    <x v="3"/>
    <x v="2"/>
    <x v="5"/>
    <x v="5"/>
    <x v="2"/>
    <x v="2"/>
    <x v="3"/>
    <x v="3"/>
    <x v="3"/>
    <x v="1"/>
    <x v="1"/>
    <x v="2"/>
    <x v="1"/>
    <x v="1"/>
    <x v="1"/>
    <x v="1"/>
    <x v="1"/>
    <x v="1"/>
    <x v="1"/>
    <x v="4"/>
    <x v="1"/>
    <x v="1"/>
    <x v="1"/>
    <x v="0"/>
    <x v="4"/>
    <x v="5"/>
    <x v="3"/>
    <x v="1"/>
    <x v="0"/>
    <x v="1"/>
    <x v="1"/>
    <x v="2"/>
    <x v="4"/>
    <x v="2"/>
    <x v="1"/>
    <x v="1"/>
    <x v="1"/>
    <x v="0"/>
    <x v="2"/>
    <x v="0"/>
    <x v="0"/>
    <x v="0"/>
  </r>
  <r>
    <x v="0"/>
    <x v="1"/>
    <x v="8"/>
    <x v="0"/>
    <x v="15"/>
    <x v="40"/>
    <x v="0"/>
    <x v="0"/>
    <x v="2"/>
    <x v="0"/>
    <x v="3"/>
    <x v="2"/>
    <x v="3"/>
    <x v="2"/>
    <x v="3"/>
    <x v="2"/>
    <x v="2"/>
    <x v="2"/>
    <x v="2"/>
    <x v="2"/>
    <x v="0"/>
    <x v="0"/>
    <x v="0"/>
    <x v="0"/>
    <x v="1"/>
    <x v="3"/>
    <x v="1"/>
    <x v="0"/>
    <x v="1"/>
    <x v="1"/>
    <x v="0"/>
    <x v="0"/>
    <x v="0"/>
    <x v="1"/>
    <x v="1"/>
    <x v="2"/>
    <x v="0"/>
    <x v="1"/>
    <x v="5"/>
    <x v="4"/>
    <x v="2"/>
    <x v="1"/>
    <x v="1"/>
    <x v="1"/>
    <x v="0"/>
    <x v="0"/>
    <x v="0"/>
    <x v="0"/>
    <x v="0"/>
    <x v="0"/>
  </r>
  <r>
    <x v="0"/>
    <x v="1"/>
    <x v="8"/>
    <x v="0"/>
    <x v="15"/>
    <x v="40"/>
    <x v="0"/>
    <x v="3"/>
    <x v="0"/>
    <x v="2"/>
    <x v="0"/>
    <x v="0"/>
    <x v="3"/>
    <x v="4"/>
    <x v="0"/>
    <x v="2"/>
    <x v="2"/>
    <x v="2"/>
    <x v="2"/>
    <x v="3"/>
    <x v="1"/>
    <x v="0"/>
    <x v="2"/>
    <x v="0"/>
    <x v="0"/>
    <x v="2"/>
    <x v="1"/>
    <x v="4"/>
    <x v="1"/>
    <x v="1"/>
    <x v="0"/>
    <x v="0"/>
    <x v="2"/>
    <x v="3"/>
    <x v="1"/>
    <x v="3"/>
    <x v="3"/>
    <x v="1"/>
    <x v="2"/>
    <x v="2"/>
    <x v="2"/>
    <x v="2"/>
    <x v="1"/>
    <x v="0"/>
    <x v="0"/>
    <x v="0"/>
    <x v="1"/>
    <x v="0"/>
    <x v="0"/>
    <x v="0"/>
  </r>
  <r>
    <x v="0"/>
    <x v="1"/>
    <x v="8"/>
    <x v="0"/>
    <x v="15"/>
    <x v="40"/>
    <x v="0"/>
    <x v="0"/>
    <x v="2"/>
    <x v="2"/>
    <x v="3"/>
    <x v="0"/>
    <x v="3"/>
    <x v="4"/>
    <x v="2"/>
    <x v="2"/>
    <x v="2"/>
    <x v="2"/>
    <x v="3"/>
    <x v="2"/>
    <x v="0"/>
    <x v="0"/>
    <x v="0"/>
    <x v="0"/>
    <x v="0"/>
    <x v="2"/>
    <x v="1"/>
    <x v="4"/>
    <x v="1"/>
    <x v="1"/>
    <x v="0"/>
    <x v="0"/>
    <x v="0"/>
    <x v="3"/>
    <x v="0"/>
    <x v="0"/>
    <x v="3"/>
    <x v="1"/>
    <x v="1"/>
    <x v="2"/>
    <x v="2"/>
    <x v="1"/>
    <x v="1"/>
    <x v="0"/>
    <x v="0"/>
    <x v="0"/>
    <x v="0"/>
    <x v="0"/>
    <x v="0"/>
    <x v="0"/>
  </r>
  <r>
    <x v="0"/>
    <x v="1"/>
    <x v="8"/>
    <x v="0"/>
    <x v="12"/>
    <x v="52"/>
    <x v="0"/>
    <x v="3"/>
    <x v="2"/>
    <x v="4"/>
    <x v="2"/>
    <x v="2"/>
    <x v="2"/>
    <x v="4"/>
    <x v="2"/>
    <x v="2"/>
    <x v="2"/>
    <x v="2"/>
    <x v="3"/>
    <x v="3"/>
    <x v="1"/>
    <x v="0"/>
    <x v="2"/>
    <x v="0"/>
    <x v="0"/>
    <x v="2"/>
    <x v="1"/>
    <x v="2"/>
    <x v="1"/>
    <x v="1"/>
    <x v="0"/>
    <x v="0"/>
    <x v="3"/>
    <x v="1"/>
    <x v="1"/>
    <x v="3"/>
    <x v="0"/>
    <x v="1"/>
    <x v="1"/>
    <x v="1"/>
    <x v="2"/>
    <x v="2"/>
    <x v="1"/>
    <x v="1"/>
    <x v="0"/>
    <x v="0"/>
    <x v="0"/>
    <x v="0"/>
    <x v="0"/>
    <x v="0"/>
  </r>
  <r>
    <x v="0"/>
    <x v="1"/>
    <x v="8"/>
    <x v="0"/>
    <x v="12"/>
    <x v="52"/>
    <x v="0"/>
    <x v="0"/>
    <x v="3"/>
    <x v="2"/>
    <x v="2"/>
    <x v="0"/>
    <x v="3"/>
    <x v="4"/>
    <x v="2"/>
    <x v="0"/>
    <x v="0"/>
    <x v="3"/>
    <x v="1"/>
    <x v="2"/>
    <x v="1"/>
    <x v="0"/>
    <x v="0"/>
    <x v="4"/>
    <x v="0"/>
    <x v="3"/>
    <x v="1"/>
    <x v="0"/>
    <x v="1"/>
    <x v="1"/>
    <x v="0"/>
    <x v="0"/>
    <x v="0"/>
    <x v="3"/>
    <x v="0"/>
    <x v="2"/>
    <x v="0"/>
    <x v="1"/>
    <x v="2"/>
    <x v="2"/>
    <x v="2"/>
    <x v="1"/>
    <x v="1"/>
    <x v="0"/>
    <x v="0"/>
    <x v="0"/>
    <x v="0"/>
    <x v="0"/>
    <x v="0"/>
    <x v="0"/>
  </r>
  <r>
    <x v="0"/>
    <x v="1"/>
    <x v="8"/>
    <x v="0"/>
    <x v="12"/>
    <x v="52"/>
    <x v="0"/>
    <x v="3"/>
    <x v="2"/>
    <x v="2"/>
    <x v="3"/>
    <x v="2"/>
    <x v="3"/>
    <x v="4"/>
    <x v="3"/>
    <x v="2"/>
    <x v="2"/>
    <x v="2"/>
    <x v="3"/>
    <x v="3"/>
    <x v="0"/>
    <x v="0"/>
    <x v="2"/>
    <x v="0"/>
    <x v="0"/>
    <x v="1"/>
    <x v="4"/>
    <x v="0"/>
    <x v="1"/>
    <x v="1"/>
    <x v="2"/>
    <x v="3"/>
    <x v="3"/>
    <x v="3"/>
    <x v="0"/>
    <x v="3"/>
    <x v="0"/>
    <x v="1"/>
    <x v="2"/>
    <x v="1"/>
    <x v="2"/>
    <x v="2"/>
    <x v="1"/>
    <x v="0"/>
    <x v="0"/>
    <x v="0"/>
    <x v="0"/>
    <x v="0"/>
    <x v="0"/>
    <x v="0"/>
  </r>
  <r>
    <x v="0"/>
    <x v="1"/>
    <x v="8"/>
    <x v="0"/>
    <x v="12"/>
    <x v="52"/>
    <x v="0"/>
    <x v="3"/>
    <x v="2"/>
    <x v="2"/>
    <x v="2"/>
    <x v="0"/>
    <x v="2"/>
    <x v="4"/>
    <x v="2"/>
    <x v="2"/>
    <x v="2"/>
    <x v="3"/>
    <x v="3"/>
    <x v="3"/>
    <x v="1"/>
    <x v="0"/>
    <x v="2"/>
    <x v="0"/>
    <x v="0"/>
    <x v="3"/>
    <x v="1"/>
    <x v="0"/>
    <x v="1"/>
    <x v="1"/>
    <x v="0"/>
    <x v="0"/>
    <x v="3"/>
    <x v="3"/>
    <x v="1"/>
    <x v="2"/>
    <x v="0"/>
    <x v="1"/>
    <x v="2"/>
    <x v="2"/>
    <x v="2"/>
    <x v="2"/>
    <x v="1"/>
    <x v="1"/>
    <x v="0"/>
    <x v="0"/>
    <x v="1"/>
    <x v="0"/>
    <x v="0"/>
    <x v="0"/>
  </r>
  <r>
    <x v="0"/>
    <x v="1"/>
    <x v="8"/>
    <x v="0"/>
    <x v="12"/>
    <x v="52"/>
    <x v="0"/>
    <x v="2"/>
    <x v="2"/>
    <x v="2"/>
    <x v="2"/>
    <x v="2"/>
    <x v="2"/>
    <x v="4"/>
    <x v="2"/>
    <x v="2"/>
    <x v="2"/>
    <x v="3"/>
    <x v="1"/>
    <x v="3"/>
    <x v="0"/>
    <x v="0"/>
    <x v="2"/>
    <x v="0"/>
    <x v="0"/>
    <x v="3"/>
    <x v="0"/>
    <x v="0"/>
    <x v="1"/>
    <x v="1"/>
    <x v="2"/>
    <x v="0"/>
    <x v="3"/>
    <x v="1"/>
    <x v="2"/>
    <x v="2"/>
    <x v="0"/>
    <x v="1"/>
    <x v="1"/>
    <x v="1"/>
    <x v="2"/>
    <x v="2"/>
    <x v="1"/>
    <x v="0"/>
    <x v="0"/>
    <x v="0"/>
    <x v="1"/>
    <x v="0"/>
    <x v="0"/>
    <x v="0"/>
  </r>
  <r>
    <x v="0"/>
    <x v="1"/>
    <x v="8"/>
    <x v="0"/>
    <x v="12"/>
    <x v="52"/>
    <x v="1"/>
    <x v="2"/>
    <x v="3"/>
    <x v="2"/>
    <x v="3"/>
    <x v="1"/>
    <x v="2"/>
    <x v="4"/>
    <x v="3"/>
    <x v="3"/>
    <x v="3"/>
    <x v="3"/>
    <x v="1"/>
    <x v="3"/>
    <x v="1"/>
    <x v="0"/>
    <x v="2"/>
    <x v="0"/>
    <x v="2"/>
    <x v="2"/>
    <x v="1"/>
    <x v="3"/>
    <x v="0"/>
    <x v="1"/>
    <x v="3"/>
    <x v="3"/>
    <x v="0"/>
    <x v="3"/>
    <x v="0"/>
    <x v="3"/>
    <x v="0"/>
    <x v="1"/>
    <x v="5"/>
    <x v="2"/>
    <x v="2"/>
    <x v="2"/>
    <x v="1"/>
    <x v="1"/>
    <x v="0"/>
    <x v="0"/>
    <x v="1"/>
    <x v="0"/>
    <x v="0"/>
    <x v="0"/>
  </r>
  <r>
    <x v="0"/>
    <x v="1"/>
    <x v="8"/>
    <x v="0"/>
    <x v="12"/>
    <x v="52"/>
    <x v="0"/>
    <x v="0"/>
    <x v="0"/>
    <x v="0"/>
    <x v="2"/>
    <x v="0"/>
    <x v="3"/>
    <x v="4"/>
    <x v="0"/>
    <x v="0"/>
    <x v="0"/>
    <x v="2"/>
    <x v="0"/>
    <x v="3"/>
    <x v="0"/>
    <x v="0"/>
    <x v="0"/>
    <x v="0"/>
    <x v="4"/>
    <x v="0"/>
    <x v="0"/>
    <x v="4"/>
    <x v="1"/>
    <x v="1"/>
    <x v="0"/>
    <x v="0"/>
    <x v="0"/>
    <x v="0"/>
    <x v="0"/>
    <x v="0"/>
    <x v="3"/>
    <x v="1"/>
    <x v="2"/>
    <x v="2"/>
    <x v="1"/>
    <x v="1"/>
    <x v="1"/>
    <x v="0"/>
    <x v="0"/>
    <x v="0"/>
    <x v="0"/>
    <x v="0"/>
    <x v="0"/>
    <x v="0"/>
  </r>
  <r>
    <x v="0"/>
    <x v="1"/>
    <x v="8"/>
    <x v="0"/>
    <x v="12"/>
    <x v="52"/>
    <x v="0"/>
    <x v="3"/>
    <x v="2"/>
    <x v="0"/>
    <x v="2"/>
    <x v="0"/>
    <x v="3"/>
    <x v="4"/>
    <x v="2"/>
    <x v="2"/>
    <x v="2"/>
    <x v="3"/>
    <x v="3"/>
    <x v="3"/>
    <x v="1"/>
    <x v="2"/>
    <x v="2"/>
    <x v="0"/>
    <x v="0"/>
    <x v="3"/>
    <x v="4"/>
    <x v="0"/>
    <x v="1"/>
    <x v="1"/>
    <x v="2"/>
    <x v="0"/>
    <x v="0"/>
    <x v="3"/>
    <x v="1"/>
    <x v="3"/>
    <x v="3"/>
    <x v="1"/>
    <x v="2"/>
    <x v="3"/>
    <x v="2"/>
    <x v="1"/>
    <x v="1"/>
    <x v="0"/>
    <x v="0"/>
    <x v="0"/>
    <x v="0"/>
    <x v="0"/>
    <x v="0"/>
    <x v="0"/>
  </r>
  <r>
    <x v="0"/>
    <x v="1"/>
    <x v="8"/>
    <x v="0"/>
    <x v="12"/>
    <x v="52"/>
    <x v="0"/>
    <x v="2"/>
    <x v="3"/>
    <x v="3"/>
    <x v="2"/>
    <x v="1"/>
    <x v="2"/>
    <x v="4"/>
    <x v="3"/>
    <x v="3"/>
    <x v="3"/>
    <x v="2"/>
    <x v="3"/>
    <x v="2"/>
    <x v="0"/>
    <x v="0"/>
    <x v="2"/>
    <x v="0"/>
    <x v="0"/>
    <x v="2"/>
    <x v="0"/>
    <x v="4"/>
    <x v="1"/>
    <x v="1"/>
    <x v="2"/>
    <x v="3"/>
    <x v="1"/>
    <x v="1"/>
    <x v="2"/>
    <x v="3"/>
    <x v="1"/>
    <x v="1"/>
    <x v="2"/>
    <x v="1"/>
    <x v="2"/>
    <x v="2"/>
    <x v="1"/>
    <x v="1"/>
    <x v="1"/>
    <x v="0"/>
    <x v="2"/>
    <x v="0"/>
    <x v="0"/>
    <x v="0"/>
  </r>
  <r>
    <x v="0"/>
    <x v="1"/>
    <x v="8"/>
    <x v="0"/>
    <x v="12"/>
    <x v="52"/>
    <x v="0"/>
    <x v="0"/>
    <x v="0"/>
    <x v="2"/>
    <x v="3"/>
    <x v="0"/>
    <x v="3"/>
    <x v="4"/>
    <x v="0"/>
    <x v="0"/>
    <x v="0"/>
    <x v="2"/>
    <x v="2"/>
    <x v="4"/>
    <x v="0"/>
    <x v="0"/>
    <x v="2"/>
    <x v="0"/>
    <x v="0"/>
    <x v="3"/>
    <x v="0"/>
    <x v="4"/>
    <x v="1"/>
    <x v="1"/>
    <x v="0"/>
    <x v="0"/>
    <x v="0"/>
    <x v="3"/>
    <x v="1"/>
    <x v="0"/>
    <x v="3"/>
    <x v="1"/>
    <x v="1"/>
    <x v="4"/>
    <x v="1"/>
    <x v="1"/>
    <x v="1"/>
    <x v="1"/>
    <x v="0"/>
    <x v="0"/>
    <x v="1"/>
    <x v="0"/>
    <x v="0"/>
    <x v="0"/>
  </r>
  <r>
    <x v="0"/>
    <x v="1"/>
    <x v="8"/>
    <x v="0"/>
    <x v="12"/>
    <x v="52"/>
    <x v="0"/>
    <x v="3"/>
    <x v="3"/>
    <x v="2"/>
    <x v="2"/>
    <x v="1"/>
    <x v="4"/>
    <x v="0"/>
    <x v="3"/>
    <x v="4"/>
    <x v="3"/>
    <x v="1"/>
    <x v="0"/>
    <x v="3"/>
    <x v="0"/>
    <x v="0"/>
    <x v="2"/>
    <x v="0"/>
    <x v="0"/>
    <x v="1"/>
    <x v="4"/>
    <x v="2"/>
    <x v="1"/>
    <x v="1"/>
    <x v="0"/>
    <x v="3"/>
    <x v="3"/>
    <x v="3"/>
    <x v="3"/>
    <x v="3"/>
    <x v="3"/>
    <x v="1"/>
    <x v="1"/>
    <x v="1"/>
    <x v="2"/>
    <x v="1"/>
    <x v="1"/>
    <x v="1"/>
    <x v="0"/>
    <x v="0"/>
    <x v="2"/>
    <x v="0"/>
    <x v="0"/>
    <x v="0"/>
  </r>
  <r>
    <x v="0"/>
    <x v="1"/>
    <x v="9"/>
    <x v="0"/>
    <x v="5"/>
    <x v="49"/>
    <x v="0"/>
    <x v="2"/>
    <x v="3"/>
    <x v="1"/>
    <x v="2"/>
    <x v="1"/>
    <x v="4"/>
    <x v="4"/>
    <x v="2"/>
    <x v="3"/>
    <x v="2"/>
    <x v="3"/>
    <x v="3"/>
    <x v="2"/>
    <x v="0"/>
    <x v="2"/>
    <x v="1"/>
    <x v="1"/>
    <x v="3"/>
    <x v="4"/>
    <x v="1"/>
    <x v="0"/>
    <x v="0"/>
    <x v="6"/>
    <x v="2"/>
    <x v="0"/>
    <x v="4"/>
    <x v="4"/>
    <x v="4"/>
    <x v="2"/>
    <x v="3"/>
    <x v="1"/>
    <x v="4"/>
    <x v="3"/>
    <x v="5"/>
    <x v="4"/>
    <x v="1"/>
    <x v="0"/>
    <x v="1"/>
    <x v="0"/>
    <x v="2"/>
    <x v="0"/>
    <x v="0"/>
    <x v="0"/>
  </r>
  <r>
    <x v="0"/>
    <x v="1"/>
    <x v="9"/>
    <x v="0"/>
    <x v="5"/>
    <x v="49"/>
    <x v="0"/>
    <x v="3"/>
    <x v="2"/>
    <x v="2"/>
    <x v="2"/>
    <x v="2"/>
    <x v="4"/>
    <x v="4"/>
    <x v="2"/>
    <x v="2"/>
    <x v="2"/>
    <x v="3"/>
    <x v="1"/>
    <x v="0"/>
    <x v="0"/>
    <x v="0"/>
    <x v="4"/>
    <x v="0"/>
    <x v="1"/>
    <x v="2"/>
    <x v="4"/>
    <x v="0"/>
    <x v="1"/>
    <x v="1"/>
    <x v="0"/>
    <x v="3"/>
    <x v="1"/>
    <x v="5"/>
    <x v="0"/>
    <x v="3"/>
    <x v="3"/>
    <x v="1"/>
    <x v="4"/>
    <x v="3"/>
    <x v="5"/>
    <x v="2"/>
    <x v="1"/>
    <x v="1"/>
    <x v="1"/>
    <x v="1"/>
    <x v="0"/>
    <x v="0"/>
    <x v="0"/>
    <x v="0"/>
  </r>
  <r>
    <x v="0"/>
    <x v="1"/>
    <x v="9"/>
    <x v="0"/>
    <x v="5"/>
    <x v="49"/>
    <x v="0"/>
    <x v="3"/>
    <x v="3"/>
    <x v="3"/>
    <x v="3"/>
    <x v="1"/>
    <x v="4"/>
    <x v="2"/>
    <x v="3"/>
    <x v="3"/>
    <x v="3"/>
    <x v="2"/>
    <x v="3"/>
    <x v="2"/>
    <x v="3"/>
    <x v="2"/>
    <x v="2"/>
    <x v="0"/>
    <x v="1"/>
    <x v="1"/>
    <x v="4"/>
    <x v="4"/>
    <x v="1"/>
    <x v="1"/>
    <x v="2"/>
    <x v="0"/>
    <x v="0"/>
    <x v="1"/>
    <x v="3"/>
    <x v="3"/>
    <x v="0"/>
    <x v="1"/>
    <x v="4"/>
    <x v="3"/>
    <x v="4"/>
    <x v="4"/>
    <x v="1"/>
    <x v="1"/>
    <x v="0"/>
    <x v="1"/>
    <x v="1"/>
    <x v="0"/>
    <x v="0"/>
    <x v="0"/>
  </r>
  <r>
    <x v="0"/>
    <x v="1"/>
    <x v="9"/>
    <x v="0"/>
    <x v="5"/>
    <x v="49"/>
    <x v="0"/>
    <x v="4"/>
    <x v="1"/>
    <x v="1"/>
    <x v="1"/>
    <x v="3"/>
    <x v="5"/>
    <x v="1"/>
    <x v="4"/>
    <x v="4"/>
    <x v="4"/>
    <x v="1"/>
    <x v="4"/>
    <x v="2"/>
    <x v="2"/>
    <x v="4"/>
    <x v="1"/>
    <x v="4"/>
    <x v="3"/>
    <x v="4"/>
    <x v="4"/>
    <x v="0"/>
    <x v="1"/>
    <x v="1"/>
    <x v="0"/>
    <x v="3"/>
    <x v="4"/>
    <x v="4"/>
    <x v="4"/>
    <x v="2"/>
    <x v="4"/>
    <x v="1"/>
    <x v="4"/>
    <x v="2"/>
    <x v="5"/>
    <x v="2"/>
    <x v="1"/>
    <x v="1"/>
    <x v="1"/>
    <x v="0"/>
    <x v="2"/>
    <x v="0"/>
    <x v="0"/>
    <x v="0"/>
  </r>
  <r>
    <x v="0"/>
    <x v="1"/>
    <x v="9"/>
    <x v="0"/>
    <x v="5"/>
    <x v="49"/>
    <x v="0"/>
    <x v="2"/>
    <x v="3"/>
    <x v="2"/>
    <x v="2"/>
    <x v="2"/>
    <x v="2"/>
    <x v="4"/>
    <x v="2"/>
    <x v="3"/>
    <x v="2"/>
    <x v="0"/>
    <x v="1"/>
    <x v="0"/>
    <x v="2"/>
    <x v="2"/>
    <x v="2"/>
    <x v="1"/>
    <x v="0"/>
    <x v="4"/>
    <x v="4"/>
    <x v="0"/>
    <x v="0"/>
    <x v="1"/>
    <x v="2"/>
    <x v="3"/>
    <x v="4"/>
    <x v="4"/>
    <x v="4"/>
    <x v="3"/>
    <x v="0"/>
    <x v="1"/>
    <x v="4"/>
    <x v="2"/>
    <x v="4"/>
    <x v="3"/>
    <x v="1"/>
    <x v="1"/>
    <x v="1"/>
    <x v="0"/>
    <x v="1"/>
    <x v="0"/>
    <x v="0"/>
    <x v="0"/>
  </r>
  <r>
    <x v="0"/>
    <x v="1"/>
    <x v="9"/>
    <x v="0"/>
    <x v="5"/>
    <x v="49"/>
    <x v="0"/>
    <x v="0"/>
    <x v="3"/>
    <x v="0"/>
    <x v="2"/>
    <x v="1"/>
    <x v="2"/>
    <x v="4"/>
    <x v="3"/>
    <x v="0"/>
    <x v="0"/>
    <x v="3"/>
    <x v="1"/>
    <x v="3"/>
    <x v="0"/>
    <x v="2"/>
    <x v="2"/>
    <x v="4"/>
    <x v="0"/>
    <x v="2"/>
    <x v="1"/>
    <x v="0"/>
    <x v="1"/>
    <x v="1"/>
    <x v="0"/>
    <x v="3"/>
    <x v="2"/>
    <x v="2"/>
    <x v="2"/>
    <x v="2"/>
    <x v="0"/>
    <x v="1"/>
    <x v="2"/>
    <x v="3"/>
    <x v="2"/>
    <x v="5"/>
    <x v="1"/>
    <x v="1"/>
    <x v="0"/>
    <x v="1"/>
    <x v="1"/>
    <x v="0"/>
    <x v="0"/>
    <x v="0"/>
  </r>
  <r>
    <x v="0"/>
    <x v="1"/>
    <x v="9"/>
    <x v="0"/>
    <x v="5"/>
    <x v="49"/>
    <x v="0"/>
    <x v="2"/>
    <x v="3"/>
    <x v="1"/>
    <x v="1"/>
    <x v="1"/>
    <x v="5"/>
    <x v="4"/>
    <x v="0"/>
    <x v="2"/>
    <x v="2"/>
    <x v="1"/>
    <x v="2"/>
    <x v="4"/>
    <x v="2"/>
    <x v="0"/>
    <x v="2"/>
    <x v="0"/>
    <x v="1"/>
    <x v="4"/>
    <x v="1"/>
    <x v="0"/>
    <x v="1"/>
    <x v="1"/>
    <x v="0"/>
    <x v="0"/>
    <x v="2"/>
    <x v="2"/>
    <x v="2"/>
    <x v="2"/>
    <x v="0"/>
    <x v="1"/>
    <x v="1"/>
    <x v="3"/>
    <x v="2"/>
    <x v="1"/>
    <x v="1"/>
    <x v="1"/>
    <x v="0"/>
    <x v="0"/>
    <x v="2"/>
    <x v="0"/>
    <x v="0"/>
    <x v="0"/>
  </r>
  <r>
    <x v="0"/>
    <x v="1"/>
    <x v="9"/>
    <x v="0"/>
    <x v="5"/>
    <x v="49"/>
    <x v="0"/>
    <x v="3"/>
    <x v="2"/>
    <x v="3"/>
    <x v="2"/>
    <x v="1"/>
    <x v="4"/>
    <x v="2"/>
    <x v="2"/>
    <x v="0"/>
    <x v="3"/>
    <x v="2"/>
    <x v="3"/>
    <x v="2"/>
    <x v="1"/>
    <x v="2"/>
    <x v="0"/>
    <x v="0"/>
    <x v="0"/>
    <x v="4"/>
    <x v="1"/>
    <x v="0"/>
    <x v="1"/>
    <x v="1"/>
    <x v="0"/>
    <x v="0"/>
    <x v="1"/>
    <x v="5"/>
    <x v="1"/>
    <x v="1"/>
    <x v="1"/>
    <x v="1"/>
    <x v="1"/>
    <x v="4"/>
    <x v="1"/>
    <x v="1"/>
    <x v="1"/>
    <x v="1"/>
    <x v="0"/>
    <x v="0"/>
    <x v="2"/>
    <x v="0"/>
    <x v="0"/>
    <x v="0"/>
  </r>
  <r>
    <x v="0"/>
    <x v="1"/>
    <x v="9"/>
    <x v="0"/>
    <x v="5"/>
    <x v="49"/>
    <x v="0"/>
    <x v="0"/>
    <x v="1"/>
    <x v="3"/>
    <x v="1"/>
    <x v="3"/>
    <x v="5"/>
    <x v="4"/>
    <x v="3"/>
    <x v="4"/>
    <x v="4"/>
    <x v="1"/>
    <x v="3"/>
    <x v="1"/>
    <x v="0"/>
    <x v="5"/>
    <x v="0"/>
    <x v="0"/>
    <x v="3"/>
    <x v="4"/>
    <x v="0"/>
    <x v="4"/>
    <x v="1"/>
    <x v="0"/>
    <x v="1"/>
    <x v="3"/>
    <x v="4"/>
    <x v="4"/>
    <x v="4"/>
    <x v="2"/>
    <x v="1"/>
    <x v="1"/>
    <x v="2"/>
    <x v="3"/>
    <x v="2"/>
    <x v="2"/>
    <x v="1"/>
    <x v="4"/>
    <x v="2"/>
    <x v="3"/>
    <x v="5"/>
    <x v="0"/>
    <x v="0"/>
    <x v="0"/>
  </r>
  <r>
    <x v="0"/>
    <x v="1"/>
    <x v="9"/>
    <x v="0"/>
    <x v="5"/>
    <x v="49"/>
    <x v="0"/>
    <x v="2"/>
    <x v="3"/>
    <x v="2"/>
    <x v="3"/>
    <x v="1"/>
    <x v="3"/>
    <x v="2"/>
    <x v="3"/>
    <x v="2"/>
    <x v="3"/>
    <x v="2"/>
    <x v="4"/>
    <x v="4"/>
    <x v="4"/>
    <x v="1"/>
    <x v="2"/>
    <x v="0"/>
    <x v="3"/>
    <x v="4"/>
    <x v="0"/>
    <x v="4"/>
    <x v="1"/>
    <x v="1"/>
    <x v="2"/>
    <x v="2"/>
    <x v="4"/>
    <x v="5"/>
    <x v="1"/>
    <x v="3"/>
    <x v="1"/>
    <x v="1"/>
    <x v="2"/>
    <x v="2"/>
    <x v="5"/>
    <x v="4"/>
    <x v="1"/>
    <x v="0"/>
    <x v="1"/>
    <x v="0"/>
    <x v="1"/>
    <x v="0"/>
    <x v="0"/>
    <x v="0"/>
  </r>
  <r>
    <x v="0"/>
    <x v="1"/>
    <x v="9"/>
    <x v="0"/>
    <x v="5"/>
    <x v="49"/>
    <x v="2"/>
    <x v="2"/>
    <x v="1"/>
    <x v="3"/>
    <x v="2"/>
    <x v="3"/>
    <x v="4"/>
    <x v="4"/>
    <x v="3"/>
    <x v="2"/>
    <x v="3"/>
    <x v="3"/>
    <x v="3"/>
    <x v="3"/>
    <x v="3"/>
    <x v="4"/>
    <x v="3"/>
    <x v="3"/>
    <x v="1"/>
    <x v="3"/>
    <x v="1"/>
    <x v="0"/>
    <x v="1"/>
    <x v="1"/>
    <x v="0"/>
    <x v="3"/>
    <x v="2"/>
    <x v="2"/>
    <x v="3"/>
    <x v="3"/>
    <x v="1"/>
    <x v="1"/>
    <x v="4"/>
    <x v="1"/>
    <x v="3"/>
    <x v="3"/>
    <x v="1"/>
    <x v="0"/>
    <x v="1"/>
    <x v="1"/>
    <x v="1"/>
    <x v="0"/>
    <x v="0"/>
    <x v="0"/>
  </r>
  <r>
    <x v="0"/>
    <x v="1"/>
    <x v="9"/>
    <x v="0"/>
    <x v="5"/>
    <x v="49"/>
    <x v="0"/>
    <x v="0"/>
    <x v="2"/>
    <x v="1"/>
    <x v="3"/>
    <x v="2"/>
    <x v="2"/>
    <x v="0"/>
    <x v="0"/>
    <x v="2"/>
    <x v="2"/>
    <x v="3"/>
    <x v="1"/>
    <x v="0"/>
    <x v="1"/>
    <x v="0"/>
    <x v="2"/>
    <x v="0"/>
    <x v="1"/>
    <x v="3"/>
    <x v="1"/>
    <x v="4"/>
    <x v="4"/>
    <x v="1"/>
    <x v="2"/>
    <x v="0"/>
    <x v="3"/>
    <x v="5"/>
    <x v="4"/>
    <x v="3"/>
    <x v="0"/>
    <x v="1"/>
    <x v="4"/>
    <x v="3"/>
    <x v="5"/>
    <x v="4"/>
    <x v="1"/>
    <x v="0"/>
    <x v="1"/>
    <x v="1"/>
    <x v="0"/>
    <x v="0"/>
    <x v="0"/>
    <x v="0"/>
  </r>
  <r>
    <x v="0"/>
    <x v="1"/>
    <x v="9"/>
    <x v="0"/>
    <x v="5"/>
    <x v="49"/>
    <x v="0"/>
    <x v="2"/>
    <x v="3"/>
    <x v="1"/>
    <x v="3"/>
    <x v="2"/>
    <x v="2"/>
    <x v="0"/>
    <x v="2"/>
    <x v="2"/>
    <x v="2"/>
    <x v="3"/>
    <x v="1"/>
    <x v="3"/>
    <x v="0"/>
    <x v="0"/>
    <x v="2"/>
    <x v="0"/>
    <x v="1"/>
    <x v="1"/>
    <x v="4"/>
    <x v="0"/>
    <x v="5"/>
    <x v="1"/>
    <x v="1"/>
    <x v="0"/>
    <x v="4"/>
    <x v="5"/>
    <x v="0"/>
    <x v="3"/>
    <x v="1"/>
    <x v="1"/>
    <x v="4"/>
    <x v="3"/>
    <x v="5"/>
    <x v="4"/>
    <x v="1"/>
    <x v="1"/>
    <x v="1"/>
    <x v="0"/>
    <x v="1"/>
    <x v="0"/>
    <x v="0"/>
    <x v="0"/>
  </r>
  <r>
    <x v="0"/>
    <x v="1"/>
    <x v="9"/>
    <x v="0"/>
    <x v="5"/>
    <x v="49"/>
    <x v="3"/>
    <x v="2"/>
    <x v="3"/>
    <x v="3"/>
    <x v="2"/>
    <x v="1"/>
    <x v="4"/>
    <x v="4"/>
    <x v="2"/>
    <x v="3"/>
    <x v="2"/>
    <x v="2"/>
    <x v="3"/>
    <x v="1"/>
    <x v="2"/>
    <x v="0"/>
    <x v="2"/>
    <x v="0"/>
    <x v="1"/>
    <x v="1"/>
    <x v="4"/>
    <x v="2"/>
    <x v="0"/>
    <x v="1"/>
    <x v="2"/>
    <x v="3"/>
    <x v="1"/>
    <x v="5"/>
    <x v="3"/>
    <x v="2"/>
    <x v="0"/>
    <x v="1"/>
    <x v="4"/>
    <x v="3"/>
    <x v="5"/>
    <x v="5"/>
    <x v="1"/>
    <x v="1"/>
    <x v="0"/>
    <x v="0"/>
    <x v="1"/>
    <x v="0"/>
    <x v="0"/>
    <x v="0"/>
  </r>
  <r>
    <x v="0"/>
    <x v="1"/>
    <x v="9"/>
    <x v="0"/>
    <x v="5"/>
    <x v="49"/>
    <x v="0"/>
    <x v="2"/>
    <x v="2"/>
    <x v="1"/>
    <x v="3"/>
    <x v="2"/>
    <x v="3"/>
    <x v="0"/>
    <x v="3"/>
    <x v="2"/>
    <x v="2"/>
    <x v="3"/>
    <x v="3"/>
    <x v="2"/>
    <x v="3"/>
    <x v="2"/>
    <x v="1"/>
    <x v="0"/>
    <x v="1"/>
    <x v="3"/>
    <x v="1"/>
    <x v="0"/>
    <x v="1"/>
    <x v="1"/>
    <x v="2"/>
    <x v="2"/>
    <x v="1"/>
    <x v="4"/>
    <x v="3"/>
    <x v="1"/>
    <x v="0"/>
    <x v="1"/>
    <x v="4"/>
    <x v="3"/>
    <x v="5"/>
    <x v="5"/>
    <x v="1"/>
    <x v="1"/>
    <x v="1"/>
    <x v="1"/>
    <x v="1"/>
    <x v="0"/>
    <x v="0"/>
    <x v="0"/>
  </r>
  <r>
    <x v="0"/>
    <x v="1"/>
    <x v="9"/>
    <x v="0"/>
    <x v="5"/>
    <x v="49"/>
    <x v="2"/>
    <x v="3"/>
    <x v="3"/>
    <x v="2"/>
    <x v="2"/>
    <x v="1"/>
    <x v="2"/>
    <x v="4"/>
    <x v="2"/>
    <x v="2"/>
    <x v="3"/>
    <x v="1"/>
    <x v="1"/>
    <x v="2"/>
    <x v="0"/>
    <x v="0"/>
    <x v="1"/>
    <x v="0"/>
    <x v="1"/>
    <x v="1"/>
    <x v="3"/>
    <x v="3"/>
    <x v="1"/>
    <x v="1"/>
    <x v="2"/>
    <x v="2"/>
    <x v="3"/>
    <x v="1"/>
    <x v="1"/>
    <x v="3"/>
    <x v="1"/>
    <x v="0"/>
    <x v="0"/>
    <x v="0"/>
    <x v="0"/>
    <x v="0"/>
    <x v="2"/>
    <x v="1"/>
    <x v="1"/>
    <x v="2"/>
    <x v="1"/>
    <x v="0"/>
    <x v="0"/>
    <x v="0"/>
  </r>
  <r>
    <x v="0"/>
    <x v="1"/>
    <x v="9"/>
    <x v="0"/>
    <x v="5"/>
    <x v="49"/>
    <x v="0"/>
    <x v="3"/>
    <x v="0"/>
    <x v="1"/>
    <x v="2"/>
    <x v="0"/>
    <x v="0"/>
    <x v="2"/>
    <x v="2"/>
    <x v="3"/>
    <x v="3"/>
    <x v="3"/>
    <x v="1"/>
    <x v="2"/>
    <x v="0"/>
    <x v="0"/>
    <x v="4"/>
    <x v="0"/>
    <x v="1"/>
    <x v="4"/>
    <x v="4"/>
    <x v="2"/>
    <x v="1"/>
    <x v="1"/>
    <x v="4"/>
    <x v="0"/>
    <x v="0"/>
    <x v="5"/>
    <x v="4"/>
    <x v="2"/>
    <x v="0"/>
    <x v="1"/>
    <x v="2"/>
    <x v="2"/>
    <x v="2"/>
    <x v="1"/>
    <x v="1"/>
    <x v="0"/>
    <x v="1"/>
    <x v="2"/>
    <x v="0"/>
    <x v="0"/>
    <x v="0"/>
    <x v="0"/>
  </r>
  <r>
    <x v="0"/>
    <x v="1"/>
    <x v="9"/>
    <x v="0"/>
    <x v="5"/>
    <x v="49"/>
    <x v="0"/>
    <x v="3"/>
    <x v="0"/>
    <x v="3"/>
    <x v="2"/>
    <x v="2"/>
    <x v="3"/>
    <x v="0"/>
    <x v="2"/>
    <x v="0"/>
    <x v="2"/>
    <x v="2"/>
    <x v="3"/>
    <x v="3"/>
    <x v="0"/>
    <x v="0"/>
    <x v="3"/>
    <x v="4"/>
    <x v="0"/>
    <x v="3"/>
    <x v="4"/>
    <x v="0"/>
    <x v="1"/>
    <x v="1"/>
    <x v="0"/>
    <x v="0"/>
    <x v="0"/>
    <x v="0"/>
    <x v="2"/>
    <x v="0"/>
    <x v="3"/>
    <x v="1"/>
    <x v="1"/>
    <x v="4"/>
    <x v="1"/>
    <x v="1"/>
    <x v="1"/>
    <x v="1"/>
    <x v="0"/>
    <x v="1"/>
    <x v="0"/>
    <x v="0"/>
    <x v="0"/>
    <x v="0"/>
  </r>
  <r>
    <x v="0"/>
    <x v="1"/>
    <x v="5"/>
    <x v="0"/>
    <x v="16"/>
    <x v="53"/>
    <x v="0"/>
    <x v="0"/>
    <x v="0"/>
    <x v="2"/>
    <x v="2"/>
    <x v="0"/>
    <x v="0"/>
    <x v="4"/>
    <x v="0"/>
    <x v="0"/>
    <x v="0"/>
    <x v="2"/>
    <x v="1"/>
    <x v="2"/>
    <x v="0"/>
    <x v="0"/>
    <x v="0"/>
    <x v="4"/>
    <x v="0"/>
    <x v="3"/>
    <x v="2"/>
    <x v="4"/>
    <x v="1"/>
    <x v="1"/>
    <x v="0"/>
    <x v="0"/>
    <x v="0"/>
    <x v="0"/>
    <x v="0"/>
    <x v="3"/>
    <x v="3"/>
    <x v="1"/>
    <x v="1"/>
    <x v="4"/>
    <x v="2"/>
    <x v="2"/>
    <x v="1"/>
    <x v="1"/>
    <x v="1"/>
    <x v="0"/>
    <x v="1"/>
    <x v="0"/>
    <x v="0"/>
    <x v="0"/>
  </r>
  <r>
    <x v="0"/>
    <x v="1"/>
    <x v="5"/>
    <x v="0"/>
    <x v="16"/>
    <x v="53"/>
    <x v="1"/>
    <x v="0"/>
    <x v="0"/>
    <x v="0"/>
    <x v="0"/>
    <x v="1"/>
    <x v="0"/>
    <x v="1"/>
    <x v="0"/>
    <x v="0"/>
    <x v="0"/>
    <x v="5"/>
    <x v="0"/>
    <x v="3"/>
    <x v="0"/>
    <x v="5"/>
    <x v="0"/>
    <x v="4"/>
    <x v="4"/>
    <x v="0"/>
    <x v="2"/>
    <x v="1"/>
    <x v="1"/>
    <x v="1"/>
    <x v="0"/>
    <x v="4"/>
    <x v="4"/>
    <x v="0"/>
    <x v="0"/>
    <x v="3"/>
    <x v="3"/>
    <x v="1"/>
    <x v="3"/>
    <x v="4"/>
    <x v="2"/>
    <x v="1"/>
    <x v="1"/>
    <x v="4"/>
    <x v="0"/>
    <x v="0"/>
    <x v="0"/>
    <x v="0"/>
    <x v="0"/>
    <x v="0"/>
  </r>
  <r>
    <x v="0"/>
    <x v="1"/>
    <x v="5"/>
    <x v="0"/>
    <x v="16"/>
    <x v="53"/>
    <x v="0"/>
    <x v="0"/>
    <x v="4"/>
    <x v="1"/>
    <x v="0"/>
    <x v="0"/>
    <x v="0"/>
    <x v="4"/>
    <x v="0"/>
    <x v="0"/>
    <x v="0"/>
    <x v="0"/>
    <x v="0"/>
    <x v="0"/>
    <x v="0"/>
    <x v="0"/>
    <x v="0"/>
    <x v="4"/>
    <x v="4"/>
    <x v="0"/>
    <x v="2"/>
    <x v="1"/>
    <x v="1"/>
    <x v="1"/>
    <x v="0"/>
    <x v="0"/>
    <x v="0"/>
    <x v="0"/>
    <x v="0"/>
    <x v="0"/>
    <x v="3"/>
    <x v="1"/>
    <x v="3"/>
    <x v="4"/>
    <x v="1"/>
    <x v="1"/>
    <x v="1"/>
    <x v="0"/>
    <x v="0"/>
    <x v="0"/>
    <x v="0"/>
    <x v="0"/>
    <x v="0"/>
    <x v="0"/>
  </r>
  <r>
    <x v="0"/>
    <x v="1"/>
    <x v="5"/>
    <x v="0"/>
    <x v="20"/>
    <x v="46"/>
    <x v="1"/>
    <x v="3"/>
    <x v="2"/>
    <x v="0"/>
    <x v="2"/>
    <x v="2"/>
    <x v="3"/>
    <x v="4"/>
    <x v="2"/>
    <x v="2"/>
    <x v="2"/>
    <x v="2"/>
    <x v="1"/>
    <x v="3"/>
    <x v="1"/>
    <x v="2"/>
    <x v="2"/>
    <x v="0"/>
    <x v="0"/>
    <x v="3"/>
    <x v="0"/>
    <x v="4"/>
    <x v="0"/>
    <x v="2"/>
    <x v="2"/>
    <x v="3"/>
    <x v="3"/>
    <x v="3"/>
    <x v="1"/>
    <x v="3"/>
    <x v="0"/>
    <x v="1"/>
    <x v="1"/>
    <x v="1"/>
    <x v="2"/>
    <x v="2"/>
    <x v="1"/>
    <x v="4"/>
    <x v="0"/>
    <x v="0"/>
    <x v="1"/>
    <x v="0"/>
    <x v="0"/>
    <x v="0"/>
  </r>
  <r>
    <x v="0"/>
    <x v="1"/>
    <x v="9"/>
    <x v="0"/>
    <x v="24"/>
    <x v="27"/>
    <x v="1"/>
    <x v="2"/>
    <x v="3"/>
    <x v="3"/>
    <x v="2"/>
    <x v="2"/>
    <x v="3"/>
    <x v="2"/>
    <x v="2"/>
    <x v="2"/>
    <x v="2"/>
    <x v="2"/>
    <x v="3"/>
    <x v="0"/>
    <x v="1"/>
    <x v="1"/>
    <x v="2"/>
    <x v="0"/>
    <x v="0"/>
    <x v="1"/>
    <x v="0"/>
    <x v="4"/>
    <x v="1"/>
    <x v="1"/>
    <x v="0"/>
    <x v="0"/>
    <x v="3"/>
    <x v="1"/>
    <x v="0"/>
    <x v="0"/>
    <x v="0"/>
    <x v="1"/>
    <x v="1"/>
    <x v="1"/>
    <x v="4"/>
    <x v="2"/>
    <x v="1"/>
    <x v="0"/>
    <x v="1"/>
    <x v="0"/>
    <x v="0"/>
    <x v="0"/>
    <x v="0"/>
    <x v="0"/>
  </r>
  <r>
    <x v="0"/>
    <x v="1"/>
    <x v="7"/>
    <x v="0"/>
    <x v="10"/>
    <x v="15"/>
    <x v="1"/>
    <x v="2"/>
    <x v="3"/>
    <x v="2"/>
    <x v="3"/>
    <x v="2"/>
    <x v="4"/>
    <x v="4"/>
    <x v="3"/>
    <x v="2"/>
    <x v="4"/>
    <x v="3"/>
    <x v="3"/>
    <x v="2"/>
    <x v="0"/>
    <x v="0"/>
    <x v="1"/>
    <x v="1"/>
    <x v="1"/>
    <x v="2"/>
    <x v="2"/>
    <x v="4"/>
    <x v="4"/>
    <x v="1"/>
    <x v="3"/>
    <x v="3"/>
    <x v="4"/>
    <x v="4"/>
    <x v="1"/>
    <x v="1"/>
    <x v="1"/>
    <x v="1"/>
    <x v="3"/>
    <x v="1"/>
    <x v="4"/>
    <x v="2"/>
    <x v="1"/>
    <x v="3"/>
    <x v="1"/>
    <x v="1"/>
    <x v="1"/>
    <x v="0"/>
    <x v="0"/>
    <x v="0"/>
  </r>
  <r>
    <x v="0"/>
    <x v="1"/>
    <x v="9"/>
    <x v="0"/>
    <x v="5"/>
    <x v="49"/>
    <x v="0"/>
    <x v="3"/>
    <x v="3"/>
    <x v="3"/>
    <x v="3"/>
    <x v="2"/>
    <x v="2"/>
    <x v="2"/>
    <x v="2"/>
    <x v="2"/>
    <x v="2"/>
    <x v="2"/>
    <x v="3"/>
    <x v="3"/>
    <x v="1"/>
    <x v="2"/>
    <x v="2"/>
    <x v="0"/>
    <x v="1"/>
    <x v="1"/>
    <x v="1"/>
    <x v="0"/>
    <x v="1"/>
    <x v="1"/>
    <x v="2"/>
    <x v="3"/>
    <x v="3"/>
    <x v="1"/>
    <x v="2"/>
    <x v="3"/>
    <x v="0"/>
    <x v="1"/>
    <x v="4"/>
    <x v="2"/>
    <x v="2"/>
    <x v="5"/>
    <x v="1"/>
    <x v="1"/>
    <x v="1"/>
    <x v="1"/>
    <x v="2"/>
    <x v="0"/>
    <x v="0"/>
    <x v="0"/>
  </r>
  <r>
    <x v="0"/>
    <x v="1"/>
    <x v="8"/>
    <x v="0"/>
    <x v="15"/>
    <x v="53"/>
    <x v="0"/>
    <x v="0"/>
    <x v="0"/>
    <x v="2"/>
    <x v="2"/>
    <x v="2"/>
    <x v="3"/>
    <x v="4"/>
    <x v="0"/>
    <x v="0"/>
    <x v="2"/>
    <x v="3"/>
    <x v="1"/>
    <x v="3"/>
    <x v="0"/>
    <x v="1"/>
    <x v="0"/>
    <x v="4"/>
    <x v="0"/>
    <x v="3"/>
    <x v="0"/>
    <x v="0"/>
    <x v="1"/>
    <x v="1"/>
    <x v="0"/>
    <x v="1"/>
    <x v="3"/>
    <x v="0"/>
    <x v="0"/>
    <x v="3"/>
    <x v="0"/>
    <x v="1"/>
    <x v="1"/>
    <x v="4"/>
    <x v="1"/>
    <x v="2"/>
    <x v="1"/>
    <x v="0"/>
    <x v="1"/>
    <x v="0"/>
    <x v="0"/>
    <x v="0"/>
    <x v="0"/>
    <x v="0"/>
  </r>
  <r>
    <x v="0"/>
    <x v="1"/>
    <x v="7"/>
    <x v="0"/>
    <x v="13"/>
    <x v="26"/>
    <x v="0"/>
    <x v="0"/>
    <x v="0"/>
    <x v="3"/>
    <x v="2"/>
    <x v="0"/>
    <x v="3"/>
    <x v="0"/>
    <x v="2"/>
    <x v="0"/>
    <x v="0"/>
    <x v="0"/>
    <x v="3"/>
    <x v="0"/>
    <x v="1"/>
    <x v="0"/>
    <x v="2"/>
    <x v="0"/>
    <x v="0"/>
    <x v="3"/>
    <x v="0"/>
    <x v="1"/>
    <x v="1"/>
    <x v="2"/>
    <x v="0"/>
    <x v="0"/>
    <x v="0"/>
    <x v="2"/>
    <x v="0"/>
    <x v="0"/>
    <x v="3"/>
    <x v="1"/>
    <x v="3"/>
    <x v="4"/>
    <x v="2"/>
    <x v="1"/>
    <x v="1"/>
    <x v="1"/>
    <x v="0"/>
    <x v="1"/>
    <x v="1"/>
    <x v="0"/>
    <x v="0"/>
    <x v="0"/>
  </r>
  <r>
    <x v="0"/>
    <x v="1"/>
    <x v="10"/>
    <x v="0"/>
    <x v="16"/>
    <x v="53"/>
    <x v="1"/>
    <x v="0"/>
    <x v="2"/>
    <x v="3"/>
    <x v="0"/>
    <x v="1"/>
    <x v="2"/>
    <x v="1"/>
    <x v="2"/>
    <x v="2"/>
    <x v="0"/>
    <x v="1"/>
    <x v="2"/>
    <x v="0"/>
    <x v="4"/>
    <x v="0"/>
    <x v="2"/>
    <x v="2"/>
    <x v="4"/>
    <x v="2"/>
    <x v="0"/>
    <x v="1"/>
    <x v="4"/>
    <x v="1"/>
    <x v="2"/>
    <x v="1"/>
    <x v="1"/>
    <x v="2"/>
    <x v="0"/>
    <x v="3"/>
    <x v="0"/>
    <x v="1"/>
    <x v="2"/>
    <x v="1"/>
    <x v="5"/>
    <x v="2"/>
    <x v="1"/>
    <x v="0"/>
    <x v="1"/>
    <x v="2"/>
    <x v="0"/>
    <x v="0"/>
    <x v="0"/>
    <x v="0"/>
  </r>
  <r>
    <x v="0"/>
    <x v="1"/>
    <x v="10"/>
    <x v="0"/>
    <x v="16"/>
    <x v="53"/>
    <x v="1"/>
    <x v="3"/>
    <x v="2"/>
    <x v="4"/>
    <x v="3"/>
    <x v="2"/>
    <x v="4"/>
    <x v="4"/>
    <x v="0"/>
    <x v="0"/>
    <x v="2"/>
    <x v="3"/>
    <x v="0"/>
    <x v="0"/>
    <x v="0"/>
    <x v="2"/>
    <x v="2"/>
    <x v="1"/>
    <x v="4"/>
    <x v="0"/>
    <x v="0"/>
    <x v="4"/>
    <x v="1"/>
    <x v="1"/>
    <x v="2"/>
    <x v="0"/>
    <x v="3"/>
    <x v="0"/>
    <x v="1"/>
    <x v="0"/>
    <x v="3"/>
    <x v="1"/>
    <x v="5"/>
    <x v="3"/>
    <x v="3"/>
    <x v="3"/>
    <x v="1"/>
    <x v="3"/>
    <x v="1"/>
    <x v="1"/>
    <x v="2"/>
    <x v="0"/>
    <x v="0"/>
    <x v="0"/>
  </r>
  <r>
    <x v="0"/>
    <x v="1"/>
    <x v="10"/>
    <x v="0"/>
    <x v="16"/>
    <x v="20"/>
    <x v="0"/>
    <x v="4"/>
    <x v="0"/>
    <x v="3"/>
    <x v="0"/>
    <x v="2"/>
    <x v="2"/>
    <x v="4"/>
    <x v="0"/>
    <x v="2"/>
    <x v="2"/>
    <x v="3"/>
    <x v="1"/>
    <x v="3"/>
    <x v="0"/>
    <x v="0"/>
    <x v="2"/>
    <x v="4"/>
    <x v="3"/>
    <x v="4"/>
    <x v="0"/>
    <x v="4"/>
    <x v="1"/>
    <x v="1"/>
    <x v="0"/>
    <x v="0"/>
    <x v="0"/>
    <x v="0"/>
    <x v="0"/>
    <x v="0"/>
    <x v="1"/>
    <x v="1"/>
    <x v="1"/>
    <x v="3"/>
    <x v="3"/>
    <x v="3"/>
    <x v="1"/>
    <x v="0"/>
    <x v="1"/>
    <x v="0"/>
    <x v="2"/>
    <x v="0"/>
    <x v="0"/>
    <x v="0"/>
  </r>
  <r>
    <x v="0"/>
    <x v="1"/>
    <x v="10"/>
    <x v="0"/>
    <x v="16"/>
    <x v="53"/>
    <x v="1"/>
    <x v="2"/>
    <x v="3"/>
    <x v="1"/>
    <x v="3"/>
    <x v="1"/>
    <x v="4"/>
    <x v="2"/>
    <x v="3"/>
    <x v="3"/>
    <x v="3"/>
    <x v="2"/>
    <x v="3"/>
    <x v="2"/>
    <x v="4"/>
    <x v="1"/>
    <x v="2"/>
    <x v="1"/>
    <x v="1"/>
    <x v="1"/>
    <x v="4"/>
    <x v="2"/>
    <x v="1"/>
    <x v="1"/>
    <x v="0"/>
    <x v="0"/>
    <x v="3"/>
    <x v="5"/>
    <x v="1"/>
    <x v="3"/>
    <x v="1"/>
    <x v="1"/>
    <x v="1"/>
    <x v="3"/>
    <x v="4"/>
    <x v="1"/>
    <x v="1"/>
    <x v="1"/>
    <x v="1"/>
    <x v="0"/>
    <x v="0"/>
    <x v="0"/>
    <x v="0"/>
    <x v="0"/>
  </r>
  <r>
    <x v="0"/>
    <x v="1"/>
    <x v="10"/>
    <x v="0"/>
    <x v="16"/>
    <x v="53"/>
    <x v="1"/>
    <x v="3"/>
    <x v="2"/>
    <x v="0"/>
    <x v="2"/>
    <x v="3"/>
    <x v="4"/>
    <x v="0"/>
    <x v="3"/>
    <x v="2"/>
    <x v="2"/>
    <x v="1"/>
    <x v="4"/>
    <x v="0"/>
    <x v="4"/>
    <x v="5"/>
    <x v="2"/>
    <x v="2"/>
    <x v="0"/>
    <x v="4"/>
    <x v="4"/>
    <x v="2"/>
    <x v="1"/>
    <x v="1"/>
    <x v="0"/>
    <x v="0"/>
    <x v="4"/>
    <x v="4"/>
    <x v="4"/>
    <x v="3"/>
    <x v="1"/>
    <x v="1"/>
    <x v="4"/>
    <x v="3"/>
    <x v="5"/>
    <x v="2"/>
    <x v="1"/>
    <x v="1"/>
    <x v="1"/>
    <x v="0"/>
    <x v="2"/>
    <x v="0"/>
    <x v="0"/>
    <x v="0"/>
  </r>
  <r>
    <x v="0"/>
    <x v="1"/>
    <x v="5"/>
    <x v="0"/>
    <x v="2"/>
    <x v="47"/>
    <x v="1"/>
    <x v="3"/>
    <x v="2"/>
    <x v="0"/>
    <x v="3"/>
    <x v="2"/>
    <x v="2"/>
    <x v="0"/>
    <x v="0"/>
    <x v="0"/>
    <x v="0"/>
    <x v="1"/>
    <x v="1"/>
    <x v="4"/>
    <x v="2"/>
    <x v="0"/>
    <x v="2"/>
    <x v="0"/>
    <x v="1"/>
    <x v="3"/>
    <x v="1"/>
    <x v="0"/>
    <x v="1"/>
    <x v="1"/>
    <x v="0"/>
    <x v="0"/>
    <x v="0"/>
    <x v="5"/>
    <x v="0"/>
    <x v="3"/>
    <x v="0"/>
    <x v="1"/>
    <x v="2"/>
    <x v="1"/>
    <x v="2"/>
    <x v="2"/>
    <x v="1"/>
    <x v="1"/>
    <x v="0"/>
    <x v="0"/>
    <x v="2"/>
    <x v="0"/>
    <x v="0"/>
    <x v="0"/>
  </r>
  <r>
    <x v="0"/>
    <x v="1"/>
    <x v="5"/>
    <x v="0"/>
    <x v="2"/>
    <x v="47"/>
    <x v="1"/>
    <x v="2"/>
    <x v="2"/>
    <x v="3"/>
    <x v="2"/>
    <x v="1"/>
    <x v="2"/>
    <x v="4"/>
    <x v="2"/>
    <x v="3"/>
    <x v="2"/>
    <x v="1"/>
    <x v="3"/>
    <x v="3"/>
    <x v="0"/>
    <x v="1"/>
    <x v="1"/>
    <x v="0"/>
    <x v="1"/>
    <x v="2"/>
    <x v="1"/>
    <x v="2"/>
    <x v="0"/>
    <x v="2"/>
    <x v="2"/>
    <x v="2"/>
    <x v="1"/>
    <x v="5"/>
    <x v="3"/>
    <x v="3"/>
    <x v="0"/>
    <x v="1"/>
    <x v="4"/>
    <x v="3"/>
    <x v="4"/>
    <x v="2"/>
    <x v="1"/>
    <x v="1"/>
    <x v="1"/>
    <x v="1"/>
    <x v="1"/>
    <x v="0"/>
    <x v="0"/>
    <x v="0"/>
  </r>
  <r>
    <x v="0"/>
    <x v="1"/>
    <x v="5"/>
    <x v="0"/>
    <x v="8"/>
    <x v="54"/>
    <x v="0"/>
    <x v="3"/>
    <x v="2"/>
    <x v="2"/>
    <x v="2"/>
    <x v="2"/>
    <x v="3"/>
    <x v="4"/>
    <x v="2"/>
    <x v="2"/>
    <x v="2"/>
    <x v="2"/>
    <x v="1"/>
    <x v="3"/>
    <x v="1"/>
    <x v="1"/>
    <x v="1"/>
    <x v="4"/>
    <x v="0"/>
    <x v="0"/>
    <x v="1"/>
    <x v="4"/>
    <x v="4"/>
    <x v="2"/>
    <x v="2"/>
    <x v="3"/>
    <x v="3"/>
    <x v="3"/>
    <x v="1"/>
    <x v="3"/>
    <x v="3"/>
    <x v="1"/>
    <x v="1"/>
    <x v="2"/>
    <x v="1"/>
    <x v="1"/>
    <x v="1"/>
    <x v="1"/>
    <x v="0"/>
    <x v="1"/>
    <x v="1"/>
    <x v="0"/>
    <x v="0"/>
    <x v="0"/>
  </r>
  <r>
    <x v="0"/>
    <x v="1"/>
    <x v="5"/>
    <x v="0"/>
    <x v="2"/>
    <x v="47"/>
    <x v="1"/>
    <x v="4"/>
    <x v="1"/>
    <x v="1"/>
    <x v="1"/>
    <x v="1"/>
    <x v="5"/>
    <x v="0"/>
    <x v="1"/>
    <x v="4"/>
    <x v="3"/>
    <x v="4"/>
    <x v="3"/>
    <x v="3"/>
    <x v="3"/>
    <x v="1"/>
    <x v="2"/>
    <x v="0"/>
    <x v="3"/>
    <x v="4"/>
    <x v="4"/>
    <x v="2"/>
    <x v="1"/>
    <x v="2"/>
    <x v="2"/>
    <x v="3"/>
    <x v="1"/>
    <x v="1"/>
    <x v="4"/>
    <x v="3"/>
    <x v="1"/>
    <x v="1"/>
    <x v="4"/>
    <x v="3"/>
    <x v="5"/>
    <x v="4"/>
    <x v="1"/>
    <x v="2"/>
    <x v="1"/>
    <x v="0"/>
    <x v="2"/>
    <x v="0"/>
    <x v="0"/>
    <x v="0"/>
  </r>
  <r>
    <x v="0"/>
    <x v="1"/>
    <x v="5"/>
    <x v="0"/>
    <x v="8"/>
    <x v="54"/>
    <x v="0"/>
    <x v="3"/>
    <x v="2"/>
    <x v="4"/>
    <x v="3"/>
    <x v="1"/>
    <x v="2"/>
    <x v="2"/>
    <x v="3"/>
    <x v="3"/>
    <x v="3"/>
    <x v="3"/>
    <x v="3"/>
    <x v="2"/>
    <x v="3"/>
    <x v="1"/>
    <x v="3"/>
    <x v="3"/>
    <x v="2"/>
    <x v="2"/>
    <x v="3"/>
    <x v="3"/>
    <x v="2"/>
    <x v="3"/>
    <x v="3"/>
    <x v="4"/>
    <x v="2"/>
    <x v="2"/>
    <x v="2"/>
    <x v="2"/>
    <x v="2"/>
    <x v="0"/>
    <x v="0"/>
    <x v="0"/>
    <x v="0"/>
    <x v="0"/>
    <x v="1"/>
    <x v="1"/>
    <x v="1"/>
    <x v="0"/>
    <x v="0"/>
    <x v="0"/>
    <x v="0"/>
    <x v="0"/>
  </r>
  <r>
    <x v="0"/>
    <x v="1"/>
    <x v="5"/>
    <x v="0"/>
    <x v="8"/>
    <x v="54"/>
    <x v="1"/>
    <x v="2"/>
    <x v="3"/>
    <x v="1"/>
    <x v="3"/>
    <x v="1"/>
    <x v="4"/>
    <x v="2"/>
    <x v="3"/>
    <x v="3"/>
    <x v="3"/>
    <x v="1"/>
    <x v="1"/>
    <x v="3"/>
    <x v="1"/>
    <x v="2"/>
    <x v="0"/>
    <x v="4"/>
    <x v="1"/>
    <x v="1"/>
    <x v="0"/>
    <x v="4"/>
    <x v="1"/>
    <x v="1"/>
    <x v="2"/>
    <x v="3"/>
    <x v="1"/>
    <x v="1"/>
    <x v="3"/>
    <x v="1"/>
    <x v="1"/>
    <x v="1"/>
    <x v="2"/>
    <x v="3"/>
    <x v="4"/>
    <x v="5"/>
    <x v="1"/>
    <x v="0"/>
    <x v="0"/>
    <x v="1"/>
    <x v="0"/>
    <x v="0"/>
    <x v="0"/>
    <x v="0"/>
  </r>
  <r>
    <x v="0"/>
    <x v="1"/>
    <x v="5"/>
    <x v="0"/>
    <x v="8"/>
    <x v="54"/>
    <x v="1"/>
    <x v="2"/>
    <x v="3"/>
    <x v="3"/>
    <x v="3"/>
    <x v="1"/>
    <x v="4"/>
    <x v="2"/>
    <x v="3"/>
    <x v="3"/>
    <x v="3"/>
    <x v="3"/>
    <x v="3"/>
    <x v="2"/>
    <x v="1"/>
    <x v="2"/>
    <x v="1"/>
    <x v="1"/>
    <x v="1"/>
    <x v="3"/>
    <x v="1"/>
    <x v="0"/>
    <x v="0"/>
    <x v="2"/>
    <x v="2"/>
    <x v="2"/>
    <x v="1"/>
    <x v="1"/>
    <x v="1"/>
    <x v="1"/>
    <x v="1"/>
    <x v="2"/>
    <x v="0"/>
    <x v="0"/>
    <x v="0"/>
    <x v="0"/>
    <x v="1"/>
    <x v="3"/>
    <x v="0"/>
    <x v="2"/>
    <x v="1"/>
    <x v="0"/>
    <x v="0"/>
    <x v="0"/>
  </r>
  <r>
    <x v="0"/>
    <x v="1"/>
    <x v="5"/>
    <x v="0"/>
    <x v="2"/>
    <x v="47"/>
    <x v="1"/>
    <x v="3"/>
    <x v="3"/>
    <x v="3"/>
    <x v="2"/>
    <x v="1"/>
    <x v="2"/>
    <x v="0"/>
    <x v="0"/>
    <x v="0"/>
    <x v="2"/>
    <x v="3"/>
    <x v="3"/>
    <x v="3"/>
    <x v="0"/>
    <x v="2"/>
    <x v="2"/>
    <x v="0"/>
    <x v="1"/>
    <x v="3"/>
    <x v="0"/>
    <x v="4"/>
    <x v="1"/>
    <x v="1"/>
    <x v="0"/>
    <x v="0"/>
    <x v="0"/>
    <x v="3"/>
    <x v="4"/>
    <x v="0"/>
    <x v="0"/>
    <x v="1"/>
    <x v="4"/>
    <x v="3"/>
    <x v="4"/>
    <x v="2"/>
    <x v="1"/>
    <x v="0"/>
    <x v="1"/>
    <x v="0"/>
    <x v="1"/>
    <x v="0"/>
    <x v="0"/>
    <x v="0"/>
  </r>
  <r>
    <x v="0"/>
    <x v="1"/>
    <x v="5"/>
    <x v="0"/>
    <x v="2"/>
    <x v="28"/>
    <x v="1"/>
    <x v="2"/>
    <x v="3"/>
    <x v="1"/>
    <x v="3"/>
    <x v="3"/>
    <x v="4"/>
    <x v="2"/>
    <x v="3"/>
    <x v="3"/>
    <x v="3"/>
    <x v="3"/>
    <x v="3"/>
    <x v="2"/>
    <x v="0"/>
    <x v="0"/>
    <x v="2"/>
    <x v="0"/>
    <x v="1"/>
    <x v="1"/>
    <x v="0"/>
    <x v="4"/>
    <x v="1"/>
    <x v="1"/>
    <x v="0"/>
    <x v="0"/>
    <x v="1"/>
    <x v="1"/>
    <x v="3"/>
    <x v="1"/>
    <x v="0"/>
    <x v="1"/>
    <x v="4"/>
    <x v="3"/>
    <x v="4"/>
    <x v="2"/>
    <x v="1"/>
    <x v="0"/>
    <x v="1"/>
    <x v="1"/>
    <x v="1"/>
    <x v="0"/>
    <x v="0"/>
    <x v="0"/>
  </r>
  <r>
    <x v="0"/>
    <x v="1"/>
    <x v="5"/>
    <x v="0"/>
    <x v="2"/>
    <x v="28"/>
    <x v="1"/>
    <x v="3"/>
    <x v="3"/>
    <x v="1"/>
    <x v="3"/>
    <x v="2"/>
    <x v="4"/>
    <x v="4"/>
    <x v="2"/>
    <x v="2"/>
    <x v="0"/>
    <x v="0"/>
    <x v="4"/>
    <x v="0"/>
    <x v="0"/>
    <x v="0"/>
    <x v="2"/>
    <x v="0"/>
    <x v="1"/>
    <x v="3"/>
    <x v="1"/>
    <x v="2"/>
    <x v="1"/>
    <x v="1"/>
    <x v="0"/>
    <x v="0"/>
    <x v="3"/>
    <x v="3"/>
    <x v="1"/>
    <x v="2"/>
    <x v="0"/>
    <x v="1"/>
    <x v="3"/>
    <x v="1"/>
    <x v="2"/>
    <x v="2"/>
    <x v="1"/>
    <x v="1"/>
    <x v="0"/>
    <x v="0"/>
    <x v="2"/>
    <x v="0"/>
    <x v="0"/>
    <x v="0"/>
  </r>
  <r>
    <x v="0"/>
    <x v="1"/>
    <x v="5"/>
    <x v="0"/>
    <x v="8"/>
    <x v="54"/>
    <x v="0"/>
    <x v="2"/>
    <x v="2"/>
    <x v="1"/>
    <x v="3"/>
    <x v="1"/>
    <x v="3"/>
    <x v="2"/>
    <x v="2"/>
    <x v="2"/>
    <x v="2"/>
    <x v="3"/>
    <x v="1"/>
    <x v="3"/>
    <x v="1"/>
    <x v="2"/>
    <x v="2"/>
    <x v="0"/>
    <x v="0"/>
    <x v="3"/>
    <x v="0"/>
    <x v="4"/>
    <x v="1"/>
    <x v="1"/>
    <x v="2"/>
    <x v="3"/>
    <x v="3"/>
    <x v="1"/>
    <x v="3"/>
    <x v="3"/>
    <x v="0"/>
    <x v="1"/>
    <x v="1"/>
    <x v="1"/>
    <x v="2"/>
    <x v="2"/>
    <x v="1"/>
    <x v="1"/>
    <x v="0"/>
    <x v="1"/>
    <x v="1"/>
    <x v="0"/>
    <x v="0"/>
    <x v="0"/>
  </r>
  <r>
    <x v="0"/>
    <x v="1"/>
    <x v="5"/>
    <x v="0"/>
    <x v="8"/>
    <x v="54"/>
    <x v="1"/>
    <x v="0"/>
    <x v="0"/>
    <x v="3"/>
    <x v="3"/>
    <x v="2"/>
    <x v="2"/>
    <x v="4"/>
    <x v="2"/>
    <x v="2"/>
    <x v="0"/>
    <x v="2"/>
    <x v="3"/>
    <x v="3"/>
    <x v="0"/>
    <x v="0"/>
    <x v="0"/>
    <x v="4"/>
    <x v="4"/>
    <x v="3"/>
    <x v="2"/>
    <x v="1"/>
    <x v="1"/>
    <x v="1"/>
    <x v="0"/>
    <x v="0"/>
    <x v="3"/>
    <x v="1"/>
    <x v="3"/>
    <x v="3"/>
    <x v="0"/>
    <x v="1"/>
    <x v="1"/>
    <x v="4"/>
    <x v="1"/>
    <x v="1"/>
    <x v="1"/>
    <x v="0"/>
    <x v="0"/>
    <x v="0"/>
    <x v="0"/>
    <x v="0"/>
    <x v="0"/>
    <x v="0"/>
  </r>
  <r>
    <x v="0"/>
    <x v="1"/>
    <x v="5"/>
    <x v="0"/>
    <x v="2"/>
    <x v="28"/>
    <x v="1"/>
    <x v="3"/>
    <x v="3"/>
    <x v="1"/>
    <x v="2"/>
    <x v="1"/>
    <x v="4"/>
    <x v="4"/>
    <x v="2"/>
    <x v="2"/>
    <x v="0"/>
    <x v="3"/>
    <x v="1"/>
    <x v="3"/>
    <x v="2"/>
    <x v="0"/>
    <x v="2"/>
    <x v="4"/>
    <x v="3"/>
    <x v="1"/>
    <x v="0"/>
    <x v="0"/>
    <x v="1"/>
    <x v="2"/>
    <x v="0"/>
    <x v="0"/>
    <x v="1"/>
    <x v="5"/>
    <x v="2"/>
    <x v="1"/>
    <x v="0"/>
    <x v="1"/>
    <x v="4"/>
    <x v="3"/>
    <x v="5"/>
    <x v="2"/>
    <x v="1"/>
    <x v="1"/>
    <x v="0"/>
    <x v="0"/>
    <x v="0"/>
    <x v="0"/>
    <x v="0"/>
    <x v="0"/>
  </r>
  <r>
    <x v="0"/>
    <x v="1"/>
    <x v="5"/>
    <x v="0"/>
    <x v="2"/>
    <x v="47"/>
    <x v="1"/>
    <x v="2"/>
    <x v="2"/>
    <x v="2"/>
    <x v="3"/>
    <x v="1"/>
    <x v="2"/>
    <x v="4"/>
    <x v="2"/>
    <x v="0"/>
    <x v="2"/>
    <x v="3"/>
    <x v="3"/>
    <x v="3"/>
    <x v="1"/>
    <x v="0"/>
    <x v="2"/>
    <x v="0"/>
    <x v="1"/>
    <x v="2"/>
    <x v="0"/>
    <x v="0"/>
    <x v="1"/>
    <x v="1"/>
    <x v="2"/>
    <x v="0"/>
    <x v="3"/>
    <x v="1"/>
    <x v="1"/>
    <x v="5"/>
    <x v="0"/>
    <x v="1"/>
    <x v="1"/>
    <x v="1"/>
    <x v="4"/>
    <x v="3"/>
    <x v="1"/>
    <x v="1"/>
    <x v="0"/>
    <x v="1"/>
    <x v="2"/>
    <x v="0"/>
    <x v="0"/>
    <x v="0"/>
  </r>
  <r>
    <x v="0"/>
    <x v="1"/>
    <x v="5"/>
    <x v="0"/>
    <x v="2"/>
    <x v="47"/>
    <x v="1"/>
    <x v="2"/>
    <x v="1"/>
    <x v="1"/>
    <x v="1"/>
    <x v="3"/>
    <x v="5"/>
    <x v="0"/>
    <x v="1"/>
    <x v="1"/>
    <x v="4"/>
    <x v="4"/>
    <x v="1"/>
    <x v="3"/>
    <x v="4"/>
    <x v="1"/>
    <x v="2"/>
    <x v="0"/>
    <x v="1"/>
    <x v="3"/>
    <x v="2"/>
    <x v="4"/>
    <x v="1"/>
    <x v="2"/>
    <x v="1"/>
    <x v="3"/>
    <x v="4"/>
    <x v="1"/>
    <x v="3"/>
    <x v="3"/>
    <x v="4"/>
    <x v="1"/>
    <x v="4"/>
    <x v="3"/>
    <x v="5"/>
    <x v="4"/>
    <x v="1"/>
    <x v="2"/>
    <x v="2"/>
    <x v="1"/>
    <x v="0"/>
    <x v="0"/>
    <x v="0"/>
    <x v="0"/>
  </r>
  <r>
    <x v="0"/>
    <x v="1"/>
    <x v="5"/>
    <x v="0"/>
    <x v="2"/>
    <x v="28"/>
    <x v="1"/>
    <x v="2"/>
    <x v="2"/>
    <x v="3"/>
    <x v="3"/>
    <x v="2"/>
    <x v="2"/>
    <x v="4"/>
    <x v="2"/>
    <x v="2"/>
    <x v="2"/>
    <x v="3"/>
    <x v="0"/>
    <x v="0"/>
    <x v="0"/>
    <x v="0"/>
    <x v="2"/>
    <x v="0"/>
    <x v="0"/>
    <x v="3"/>
    <x v="2"/>
    <x v="4"/>
    <x v="4"/>
    <x v="1"/>
    <x v="2"/>
    <x v="3"/>
    <x v="1"/>
    <x v="1"/>
    <x v="3"/>
    <x v="1"/>
    <x v="0"/>
    <x v="1"/>
    <x v="1"/>
    <x v="2"/>
    <x v="2"/>
    <x v="1"/>
    <x v="1"/>
    <x v="0"/>
    <x v="1"/>
    <x v="0"/>
    <x v="1"/>
    <x v="0"/>
    <x v="0"/>
    <x v="0"/>
  </r>
  <r>
    <x v="0"/>
    <x v="1"/>
    <x v="5"/>
    <x v="0"/>
    <x v="2"/>
    <x v="47"/>
    <x v="1"/>
    <x v="2"/>
    <x v="2"/>
    <x v="2"/>
    <x v="2"/>
    <x v="1"/>
    <x v="3"/>
    <x v="2"/>
    <x v="0"/>
    <x v="2"/>
    <x v="0"/>
    <x v="2"/>
    <x v="1"/>
    <x v="0"/>
    <x v="0"/>
    <x v="0"/>
    <x v="2"/>
    <x v="0"/>
    <x v="3"/>
    <x v="3"/>
    <x v="0"/>
    <x v="1"/>
    <x v="1"/>
    <x v="2"/>
    <x v="2"/>
    <x v="3"/>
    <x v="3"/>
    <x v="3"/>
    <x v="0"/>
    <x v="0"/>
    <x v="0"/>
    <x v="1"/>
    <x v="2"/>
    <x v="2"/>
    <x v="4"/>
    <x v="5"/>
    <x v="1"/>
    <x v="1"/>
    <x v="1"/>
    <x v="0"/>
    <x v="2"/>
    <x v="0"/>
    <x v="0"/>
    <x v="0"/>
  </r>
  <r>
    <x v="0"/>
    <x v="1"/>
    <x v="5"/>
    <x v="0"/>
    <x v="2"/>
    <x v="28"/>
    <x v="0"/>
    <x v="0"/>
    <x v="0"/>
    <x v="1"/>
    <x v="0"/>
    <x v="0"/>
    <x v="0"/>
    <x v="0"/>
    <x v="0"/>
    <x v="0"/>
    <x v="0"/>
    <x v="0"/>
    <x v="0"/>
    <x v="0"/>
    <x v="0"/>
    <x v="2"/>
    <x v="0"/>
    <x v="4"/>
    <x v="4"/>
    <x v="0"/>
    <x v="2"/>
    <x v="4"/>
    <x v="0"/>
    <x v="2"/>
    <x v="0"/>
    <x v="0"/>
    <x v="4"/>
    <x v="0"/>
    <x v="0"/>
    <x v="0"/>
    <x v="4"/>
    <x v="1"/>
    <x v="3"/>
    <x v="4"/>
    <x v="1"/>
    <x v="1"/>
    <x v="1"/>
    <x v="0"/>
    <x v="1"/>
    <x v="0"/>
    <x v="0"/>
    <x v="0"/>
    <x v="0"/>
    <x v="0"/>
  </r>
  <r>
    <x v="0"/>
    <x v="1"/>
    <x v="5"/>
    <x v="0"/>
    <x v="8"/>
    <x v="54"/>
    <x v="1"/>
    <x v="2"/>
    <x v="3"/>
    <x v="1"/>
    <x v="1"/>
    <x v="1"/>
    <x v="4"/>
    <x v="0"/>
    <x v="3"/>
    <x v="3"/>
    <x v="2"/>
    <x v="4"/>
    <x v="3"/>
    <x v="2"/>
    <x v="4"/>
    <x v="2"/>
    <x v="1"/>
    <x v="2"/>
    <x v="1"/>
    <x v="1"/>
    <x v="1"/>
    <x v="2"/>
    <x v="4"/>
    <x v="6"/>
    <x v="1"/>
    <x v="2"/>
    <x v="1"/>
    <x v="1"/>
    <x v="3"/>
    <x v="1"/>
    <x v="1"/>
    <x v="1"/>
    <x v="2"/>
    <x v="4"/>
    <x v="2"/>
    <x v="5"/>
    <x v="1"/>
    <x v="0"/>
    <x v="0"/>
    <x v="0"/>
    <x v="1"/>
    <x v="0"/>
    <x v="0"/>
    <x v="0"/>
  </r>
  <r>
    <x v="0"/>
    <x v="1"/>
    <x v="5"/>
    <x v="0"/>
    <x v="2"/>
    <x v="47"/>
    <x v="0"/>
    <x v="3"/>
    <x v="2"/>
    <x v="2"/>
    <x v="2"/>
    <x v="2"/>
    <x v="3"/>
    <x v="4"/>
    <x v="2"/>
    <x v="2"/>
    <x v="2"/>
    <x v="2"/>
    <x v="1"/>
    <x v="3"/>
    <x v="1"/>
    <x v="2"/>
    <x v="2"/>
    <x v="0"/>
    <x v="0"/>
    <x v="3"/>
    <x v="0"/>
    <x v="4"/>
    <x v="1"/>
    <x v="1"/>
    <x v="0"/>
    <x v="2"/>
    <x v="3"/>
    <x v="3"/>
    <x v="0"/>
    <x v="3"/>
    <x v="3"/>
    <x v="1"/>
    <x v="2"/>
    <x v="2"/>
    <x v="4"/>
    <x v="5"/>
    <x v="1"/>
    <x v="1"/>
    <x v="0"/>
    <x v="2"/>
    <x v="0"/>
    <x v="0"/>
    <x v="0"/>
    <x v="0"/>
  </r>
  <r>
    <x v="0"/>
    <x v="1"/>
    <x v="5"/>
    <x v="0"/>
    <x v="8"/>
    <x v="54"/>
    <x v="0"/>
    <x v="0"/>
    <x v="0"/>
    <x v="0"/>
    <x v="0"/>
    <x v="0"/>
    <x v="0"/>
    <x v="0"/>
    <x v="5"/>
    <x v="5"/>
    <x v="1"/>
    <x v="5"/>
    <x v="2"/>
    <x v="4"/>
    <x v="2"/>
    <x v="3"/>
    <x v="3"/>
    <x v="3"/>
    <x v="2"/>
    <x v="2"/>
    <x v="0"/>
    <x v="4"/>
    <x v="1"/>
    <x v="0"/>
    <x v="0"/>
    <x v="0"/>
    <x v="2"/>
    <x v="5"/>
    <x v="3"/>
    <x v="2"/>
    <x v="0"/>
    <x v="1"/>
    <x v="4"/>
    <x v="2"/>
    <x v="2"/>
    <x v="1"/>
    <x v="1"/>
    <x v="0"/>
    <x v="1"/>
    <x v="0"/>
    <x v="0"/>
    <x v="0"/>
    <x v="0"/>
    <x v="0"/>
  </r>
  <r>
    <x v="0"/>
    <x v="1"/>
    <x v="5"/>
    <x v="0"/>
    <x v="8"/>
    <x v="54"/>
    <x v="1"/>
    <x v="4"/>
    <x v="3"/>
    <x v="1"/>
    <x v="3"/>
    <x v="3"/>
    <x v="4"/>
    <x v="2"/>
    <x v="3"/>
    <x v="3"/>
    <x v="3"/>
    <x v="2"/>
    <x v="3"/>
    <x v="2"/>
    <x v="4"/>
    <x v="2"/>
    <x v="1"/>
    <x v="1"/>
    <x v="0"/>
    <x v="3"/>
    <x v="5"/>
    <x v="5"/>
    <x v="6"/>
    <x v="0"/>
    <x v="1"/>
    <x v="2"/>
    <x v="1"/>
    <x v="1"/>
    <x v="3"/>
    <x v="4"/>
    <x v="4"/>
    <x v="0"/>
    <x v="0"/>
    <x v="0"/>
    <x v="0"/>
    <x v="0"/>
    <x v="5"/>
    <x v="1"/>
    <x v="1"/>
    <x v="0"/>
    <x v="3"/>
    <x v="0"/>
    <x v="0"/>
    <x v="0"/>
  </r>
  <r>
    <x v="0"/>
    <x v="1"/>
    <x v="5"/>
    <x v="0"/>
    <x v="8"/>
    <x v="54"/>
    <x v="0"/>
    <x v="4"/>
    <x v="1"/>
    <x v="1"/>
    <x v="3"/>
    <x v="1"/>
    <x v="4"/>
    <x v="4"/>
    <x v="3"/>
    <x v="4"/>
    <x v="3"/>
    <x v="3"/>
    <x v="4"/>
    <x v="1"/>
    <x v="3"/>
    <x v="2"/>
    <x v="2"/>
    <x v="0"/>
    <x v="3"/>
    <x v="4"/>
    <x v="0"/>
    <x v="0"/>
    <x v="2"/>
    <x v="3"/>
    <x v="3"/>
    <x v="4"/>
    <x v="2"/>
    <x v="2"/>
    <x v="2"/>
    <x v="2"/>
    <x v="2"/>
    <x v="0"/>
    <x v="0"/>
    <x v="0"/>
    <x v="0"/>
    <x v="0"/>
    <x v="2"/>
    <x v="1"/>
    <x v="1"/>
    <x v="1"/>
    <x v="2"/>
    <x v="0"/>
    <x v="0"/>
    <x v="0"/>
  </r>
  <r>
    <x v="0"/>
    <x v="1"/>
    <x v="5"/>
    <x v="0"/>
    <x v="8"/>
    <x v="54"/>
    <x v="0"/>
    <x v="2"/>
    <x v="3"/>
    <x v="3"/>
    <x v="3"/>
    <x v="1"/>
    <x v="4"/>
    <x v="2"/>
    <x v="1"/>
    <x v="3"/>
    <x v="3"/>
    <x v="1"/>
    <x v="4"/>
    <x v="2"/>
    <x v="3"/>
    <x v="1"/>
    <x v="1"/>
    <x v="1"/>
    <x v="1"/>
    <x v="4"/>
    <x v="1"/>
    <x v="0"/>
    <x v="4"/>
    <x v="1"/>
    <x v="4"/>
    <x v="1"/>
    <x v="1"/>
    <x v="5"/>
    <x v="1"/>
    <x v="3"/>
    <x v="4"/>
    <x v="0"/>
    <x v="0"/>
    <x v="0"/>
    <x v="0"/>
    <x v="0"/>
    <x v="5"/>
    <x v="1"/>
    <x v="0"/>
    <x v="0"/>
    <x v="0"/>
    <x v="0"/>
    <x v="0"/>
    <x v="0"/>
  </r>
  <r>
    <x v="0"/>
    <x v="1"/>
    <x v="5"/>
    <x v="0"/>
    <x v="2"/>
    <x v="28"/>
    <x v="1"/>
    <x v="2"/>
    <x v="3"/>
    <x v="1"/>
    <x v="3"/>
    <x v="1"/>
    <x v="4"/>
    <x v="2"/>
    <x v="2"/>
    <x v="3"/>
    <x v="2"/>
    <x v="1"/>
    <x v="3"/>
    <x v="3"/>
    <x v="1"/>
    <x v="2"/>
    <x v="2"/>
    <x v="4"/>
    <x v="3"/>
    <x v="1"/>
    <x v="0"/>
    <x v="4"/>
    <x v="0"/>
    <x v="2"/>
    <x v="3"/>
    <x v="2"/>
    <x v="2"/>
    <x v="5"/>
    <x v="3"/>
    <x v="3"/>
    <x v="0"/>
    <x v="1"/>
    <x v="1"/>
    <x v="2"/>
    <x v="2"/>
    <x v="2"/>
    <x v="1"/>
    <x v="1"/>
    <x v="1"/>
    <x v="1"/>
    <x v="1"/>
    <x v="0"/>
    <x v="0"/>
    <x v="0"/>
  </r>
  <r>
    <x v="0"/>
    <x v="1"/>
    <x v="5"/>
    <x v="0"/>
    <x v="2"/>
    <x v="28"/>
    <x v="1"/>
    <x v="2"/>
    <x v="3"/>
    <x v="2"/>
    <x v="3"/>
    <x v="3"/>
    <x v="4"/>
    <x v="0"/>
    <x v="3"/>
    <x v="3"/>
    <x v="4"/>
    <x v="1"/>
    <x v="4"/>
    <x v="3"/>
    <x v="2"/>
    <x v="1"/>
    <x v="2"/>
    <x v="3"/>
    <x v="1"/>
    <x v="1"/>
    <x v="1"/>
    <x v="0"/>
    <x v="4"/>
    <x v="3"/>
    <x v="1"/>
    <x v="2"/>
    <x v="2"/>
    <x v="5"/>
    <x v="3"/>
    <x v="1"/>
    <x v="1"/>
    <x v="1"/>
    <x v="5"/>
    <x v="3"/>
    <x v="4"/>
    <x v="2"/>
    <x v="1"/>
    <x v="1"/>
    <x v="1"/>
    <x v="2"/>
    <x v="2"/>
    <x v="0"/>
    <x v="0"/>
    <x v="0"/>
  </r>
  <r>
    <x v="0"/>
    <x v="1"/>
    <x v="5"/>
    <x v="0"/>
    <x v="8"/>
    <x v="54"/>
    <x v="1"/>
    <x v="2"/>
    <x v="1"/>
    <x v="1"/>
    <x v="3"/>
    <x v="1"/>
    <x v="4"/>
    <x v="2"/>
    <x v="1"/>
    <x v="3"/>
    <x v="3"/>
    <x v="3"/>
    <x v="4"/>
    <x v="2"/>
    <x v="1"/>
    <x v="2"/>
    <x v="2"/>
    <x v="0"/>
    <x v="3"/>
    <x v="4"/>
    <x v="2"/>
    <x v="5"/>
    <x v="0"/>
    <x v="5"/>
    <x v="2"/>
    <x v="3"/>
    <x v="1"/>
    <x v="5"/>
    <x v="4"/>
    <x v="4"/>
    <x v="4"/>
    <x v="0"/>
    <x v="0"/>
    <x v="0"/>
    <x v="0"/>
    <x v="0"/>
    <x v="5"/>
    <x v="0"/>
    <x v="0"/>
    <x v="1"/>
    <x v="1"/>
    <x v="0"/>
    <x v="0"/>
    <x v="0"/>
  </r>
  <r>
    <x v="0"/>
    <x v="1"/>
    <x v="5"/>
    <x v="0"/>
    <x v="8"/>
    <x v="54"/>
    <x v="3"/>
    <x v="3"/>
    <x v="2"/>
    <x v="1"/>
    <x v="2"/>
    <x v="1"/>
    <x v="4"/>
    <x v="0"/>
    <x v="3"/>
    <x v="3"/>
    <x v="3"/>
    <x v="3"/>
    <x v="3"/>
    <x v="3"/>
    <x v="4"/>
    <x v="1"/>
    <x v="2"/>
    <x v="4"/>
    <x v="1"/>
    <x v="1"/>
    <x v="2"/>
    <x v="4"/>
    <x v="1"/>
    <x v="2"/>
    <x v="2"/>
    <x v="3"/>
    <x v="1"/>
    <x v="5"/>
    <x v="4"/>
    <x v="3"/>
    <x v="1"/>
    <x v="1"/>
    <x v="1"/>
    <x v="3"/>
    <x v="2"/>
    <x v="5"/>
    <x v="1"/>
    <x v="0"/>
    <x v="1"/>
    <x v="1"/>
    <x v="0"/>
    <x v="0"/>
    <x v="0"/>
    <x v="0"/>
  </r>
  <r>
    <x v="0"/>
    <x v="1"/>
    <x v="5"/>
    <x v="0"/>
    <x v="2"/>
    <x v="28"/>
    <x v="0"/>
    <x v="3"/>
    <x v="2"/>
    <x v="1"/>
    <x v="2"/>
    <x v="1"/>
    <x v="4"/>
    <x v="2"/>
    <x v="0"/>
    <x v="2"/>
    <x v="2"/>
    <x v="2"/>
    <x v="1"/>
    <x v="3"/>
    <x v="1"/>
    <x v="0"/>
    <x v="4"/>
    <x v="1"/>
    <x v="1"/>
    <x v="3"/>
    <x v="1"/>
    <x v="4"/>
    <x v="1"/>
    <x v="1"/>
    <x v="0"/>
    <x v="0"/>
    <x v="0"/>
    <x v="3"/>
    <x v="0"/>
    <x v="0"/>
    <x v="0"/>
    <x v="1"/>
    <x v="2"/>
    <x v="3"/>
    <x v="5"/>
    <x v="4"/>
    <x v="1"/>
    <x v="0"/>
    <x v="1"/>
    <x v="0"/>
    <x v="2"/>
    <x v="0"/>
    <x v="0"/>
    <x v="0"/>
  </r>
  <r>
    <x v="0"/>
    <x v="1"/>
    <x v="5"/>
    <x v="0"/>
    <x v="2"/>
    <x v="47"/>
    <x v="1"/>
    <x v="3"/>
    <x v="2"/>
    <x v="2"/>
    <x v="0"/>
    <x v="0"/>
    <x v="3"/>
    <x v="0"/>
    <x v="2"/>
    <x v="2"/>
    <x v="2"/>
    <x v="2"/>
    <x v="1"/>
    <x v="3"/>
    <x v="0"/>
    <x v="0"/>
    <x v="0"/>
    <x v="0"/>
    <x v="0"/>
    <x v="3"/>
    <x v="0"/>
    <x v="4"/>
    <x v="0"/>
    <x v="1"/>
    <x v="2"/>
    <x v="3"/>
    <x v="0"/>
    <x v="1"/>
    <x v="1"/>
    <x v="3"/>
    <x v="0"/>
    <x v="1"/>
    <x v="1"/>
    <x v="1"/>
    <x v="2"/>
    <x v="2"/>
    <x v="1"/>
    <x v="1"/>
    <x v="0"/>
    <x v="1"/>
    <x v="1"/>
    <x v="0"/>
    <x v="0"/>
    <x v="0"/>
  </r>
  <r>
    <x v="0"/>
    <x v="1"/>
    <x v="5"/>
    <x v="0"/>
    <x v="2"/>
    <x v="47"/>
    <x v="1"/>
    <x v="3"/>
    <x v="2"/>
    <x v="0"/>
    <x v="3"/>
    <x v="2"/>
    <x v="4"/>
    <x v="2"/>
    <x v="2"/>
    <x v="4"/>
    <x v="3"/>
    <x v="4"/>
    <x v="3"/>
    <x v="3"/>
    <x v="3"/>
    <x v="2"/>
    <x v="1"/>
    <x v="0"/>
    <x v="0"/>
    <x v="1"/>
    <x v="1"/>
    <x v="4"/>
    <x v="1"/>
    <x v="1"/>
    <x v="0"/>
    <x v="0"/>
    <x v="1"/>
    <x v="5"/>
    <x v="3"/>
    <x v="1"/>
    <x v="0"/>
    <x v="1"/>
    <x v="2"/>
    <x v="2"/>
    <x v="5"/>
    <x v="5"/>
    <x v="1"/>
    <x v="1"/>
    <x v="0"/>
    <x v="0"/>
    <x v="1"/>
    <x v="0"/>
    <x v="0"/>
    <x v="0"/>
  </r>
  <r>
    <x v="0"/>
    <x v="1"/>
    <x v="5"/>
    <x v="0"/>
    <x v="2"/>
    <x v="28"/>
    <x v="1"/>
    <x v="3"/>
    <x v="3"/>
    <x v="1"/>
    <x v="2"/>
    <x v="2"/>
    <x v="4"/>
    <x v="4"/>
    <x v="2"/>
    <x v="2"/>
    <x v="2"/>
    <x v="3"/>
    <x v="3"/>
    <x v="2"/>
    <x v="3"/>
    <x v="4"/>
    <x v="2"/>
    <x v="0"/>
    <x v="1"/>
    <x v="1"/>
    <x v="0"/>
    <x v="0"/>
    <x v="1"/>
    <x v="2"/>
    <x v="1"/>
    <x v="0"/>
    <x v="1"/>
    <x v="5"/>
    <x v="4"/>
    <x v="3"/>
    <x v="1"/>
    <x v="1"/>
    <x v="2"/>
    <x v="2"/>
    <x v="2"/>
    <x v="2"/>
    <x v="1"/>
    <x v="1"/>
    <x v="0"/>
    <x v="0"/>
    <x v="2"/>
    <x v="0"/>
    <x v="0"/>
    <x v="0"/>
  </r>
  <r>
    <x v="0"/>
    <x v="1"/>
    <x v="5"/>
    <x v="0"/>
    <x v="8"/>
    <x v="54"/>
    <x v="1"/>
    <x v="3"/>
    <x v="3"/>
    <x v="1"/>
    <x v="3"/>
    <x v="3"/>
    <x v="5"/>
    <x v="0"/>
    <x v="1"/>
    <x v="4"/>
    <x v="3"/>
    <x v="1"/>
    <x v="3"/>
    <x v="2"/>
    <x v="3"/>
    <x v="1"/>
    <x v="2"/>
    <x v="0"/>
    <x v="3"/>
    <x v="4"/>
    <x v="2"/>
    <x v="1"/>
    <x v="1"/>
    <x v="1"/>
    <x v="0"/>
    <x v="0"/>
    <x v="4"/>
    <x v="4"/>
    <x v="3"/>
    <x v="1"/>
    <x v="1"/>
    <x v="0"/>
    <x v="0"/>
    <x v="0"/>
    <x v="0"/>
    <x v="0"/>
    <x v="5"/>
    <x v="0"/>
    <x v="0"/>
    <x v="0"/>
    <x v="3"/>
    <x v="0"/>
    <x v="0"/>
    <x v="0"/>
  </r>
  <r>
    <x v="0"/>
    <x v="1"/>
    <x v="5"/>
    <x v="0"/>
    <x v="8"/>
    <x v="54"/>
    <x v="1"/>
    <x v="2"/>
    <x v="3"/>
    <x v="1"/>
    <x v="3"/>
    <x v="3"/>
    <x v="5"/>
    <x v="0"/>
    <x v="3"/>
    <x v="5"/>
    <x v="3"/>
    <x v="4"/>
    <x v="3"/>
    <x v="2"/>
    <x v="2"/>
    <x v="0"/>
    <x v="2"/>
    <x v="0"/>
    <x v="1"/>
    <x v="1"/>
    <x v="1"/>
    <x v="0"/>
    <x v="1"/>
    <x v="1"/>
    <x v="1"/>
    <x v="2"/>
    <x v="1"/>
    <x v="2"/>
    <x v="3"/>
    <x v="1"/>
    <x v="4"/>
    <x v="0"/>
    <x v="0"/>
    <x v="0"/>
    <x v="0"/>
    <x v="0"/>
    <x v="5"/>
    <x v="0"/>
    <x v="0"/>
    <x v="1"/>
    <x v="1"/>
    <x v="0"/>
    <x v="0"/>
    <x v="0"/>
  </r>
  <r>
    <x v="0"/>
    <x v="1"/>
    <x v="5"/>
    <x v="0"/>
    <x v="2"/>
    <x v="28"/>
    <x v="1"/>
    <x v="4"/>
    <x v="3"/>
    <x v="1"/>
    <x v="3"/>
    <x v="3"/>
    <x v="4"/>
    <x v="4"/>
    <x v="1"/>
    <x v="3"/>
    <x v="3"/>
    <x v="4"/>
    <x v="4"/>
    <x v="2"/>
    <x v="3"/>
    <x v="2"/>
    <x v="2"/>
    <x v="0"/>
    <x v="3"/>
    <x v="1"/>
    <x v="4"/>
    <x v="2"/>
    <x v="0"/>
    <x v="2"/>
    <x v="1"/>
    <x v="3"/>
    <x v="2"/>
    <x v="4"/>
    <x v="3"/>
    <x v="1"/>
    <x v="0"/>
    <x v="1"/>
    <x v="4"/>
    <x v="2"/>
    <x v="3"/>
    <x v="2"/>
    <x v="1"/>
    <x v="3"/>
    <x v="0"/>
    <x v="0"/>
    <x v="2"/>
    <x v="0"/>
    <x v="0"/>
    <x v="0"/>
  </r>
  <r>
    <x v="0"/>
    <x v="1"/>
    <x v="5"/>
    <x v="0"/>
    <x v="2"/>
    <x v="28"/>
    <x v="0"/>
    <x v="2"/>
    <x v="2"/>
    <x v="1"/>
    <x v="3"/>
    <x v="2"/>
    <x v="4"/>
    <x v="2"/>
    <x v="3"/>
    <x v="3"/>
    <x v="3"/>
    <x v="2"/>
    <x v="3"/>
    <x v="1"/>
    <x v="2"/>
    <x v="2"/>
    <x v="1"/>
    <x v="0"/>
    <x v="3"/>
    <x v="1"/>
    <x v="0"/>
    <x v="1"/>
    <x v="1"/>
    <x v="1"/>
    <x v="0"/>
    <x v="0"/>
    <x v="2"/>
    <x v="2"/>
    <x v="1"/>
    <x v="3"/>
    <x v="3"/>
    <x v="1"/>
    <x v="3"/>
    <x v="1"/>
    <x v="4"/>
    <x v="2"/>
    <x v="1"/>
    <x v="1"/>
    <x v="1"/>
    <x v="0"/>
    <x v="1"/>
    <x v="0"/>
    <x v="0"/>
    <x v="0"/>
  </r>
  <r>
    <x v="0"/>
    <x v="1"/>
    <x v="5"/>
    <x v="0"/>
    <x v="2"/>
    <x v="28"/>
    <x v="1"/>
    <x v="2"/>
    <x v="3"/>
    <x v="1"/>
    <x v="2"/>
    <x v="1"/>
    <x v="2"/>
    <x v="1"/>
    <x v="3"/>
    <x v="2"/>
    <x v="2"/>
    <x v="3"/>
    <x v="1"/>
    <x v="4"/>
    <x v="3"/>
    <x v="1"/>
    <x v="2"/>
    <x v="0"/>
    <x v="1"/>
    <x v="1"/>
    <x v="0"/>
    <x v="0"/>
    <x v="4"/>
    <x v="1"/>
    <x v="2"/>
    <x v="3"/>
    <x v="1"/>
    <x v="5"/>
    <x v="1"/>
    <x v="2"/>
    <x v="0"/>
    <x v="1"/>
    <x v="2"/>
    <x v="1"/>
    <x v="4"/>
    <x v="2"/>
    <x v="1"/>
    <x v="3"/>
    <x v="0"/>
    <x v="1"/>
    <x v="2"/>
    <x v="0"/>
    <x v="0"/>
    <x v="0"/>
  </r>
  <r>
    <x v="0"/>
    <x v="1"/>
    <x v="5"/>
    <x v="0"/>
    <x v="2"/>
    <x v="47"/>
    <x v="1"/>
    <x v="2"/>
    <x v="3"/>
    <x v="3"/>
    <x v="2"/>
    <x v="1"/>
    <x v="4"/>
    <x v="0"/>
    <x v="3"/>
    <x v="2"/>
    <x v="3"/>
    <x v="1"/>
    <x v="0"/>
    <x v="3"/>
    <x v="1"/>
    <x v="1"/>
    <x v="3"/>
    <x v="0"/>
    <x v="0"/>
    <x v="3"/>
    <x v="1"/>
    <x v="4"/>
    <x v="1"/>
    <x v="1"/>
    <x v="1"/>
    <x v="2"/>
    <x v="3"/>
    <x v="1"/>
    <x v="1"/>
    <x v="0"/>
    <x v="4"/>
    <x v="1"/>
    <x v="2"/>
    <x v="2"/>
    <x v="2"/>
    <x v="5"/>
    <x v="1"/>
    <x v="1"/>
    <x v="1"/>
    <x v="1"/>
    <x v="2"/>
    <x v="0"/>
    <x v="0"/>
    <x v="0"/>
  </r>
  <r>
    <x v="0"/>
    <x v="1"/>
    <x v="5"/>
    <x v="0"/>
    <x v="2"/>
    <x v="28"/>
    <x v="1"/>
    <x v="2"/>
    <x v="5"/>
    <x v="3"/>
    <x v="3"/>
    <x v="1"/>
    <x v="2"/>
    <x v="4"/>
    <x v="2"/>
    <x v="3"/>
    <x v="4"/>
    <x v="3"/>
    <x v="2"/>
    <x v="4"/>
    <x v="0"/>
    <x v="4"/>
    <x v="2"/>
    <x v="0"/>
    <x v="0"/>
    <x v="3"/>
    <x v="0"/>
    <x v="4"/>
    <x v="1"/>
    <x v="2"/>
    <x v="2"/>
    <x v="3"/>
    <x v="3"/>
    <x v="3"/>
    <x v="4"/>
    <x v="1"/>
    <x v="4"/>
    <x v="1"/>
    <x v="2"/>
    <x v="2"/>
    <x v="4"/>
    <x v="2"/>
    <x v="1"/>
    <x v="3"/>
    <x v="0"/>
    <x v="1"/>
    <x v="2"/>
    <x v="0"/>
    <x v="0"/>
    <x v="0"/>
  </r>
  <r>
    <x v="0"/>
    <x v="1"/>
    <x v="5"/>
    <x v="0"/>
    <x v="8"/>
    <x v="54"/>
    <x v="1"/>
    <x v="3"/>
    <x v="2"/>
    <x v="3"/>
    <x v="2"/>
    <x v="2"/>
    <x v="4"/>
    <x v="0"/>
    <x v="2"/>
    <x v="2"/>
    <x v="2"/>
    <x v="3"/>
    <x v="3"/>
    <x v="3"/>
    <x v="0"/>
    <x v="2"/>
    <x v="2"/>
    <x v="0"/>
    <x v="0"/>
    <x v="3"/>
    <x v="2"/>
    <x v="1"/>
    <x v="1"/>
    <x v="1"/>
    <x v="0"/>
    <x v="0"/>
    <x v="3"/>
    <x v="1"/>
    <x v="0"/>
    <x v="4"/>
    <x v="1"/>
    <x v="0"/>
    <x v="0"/>
    <x v="0"/>
    <x v="0"/>
    <x v="0"/>
    <x v="5"/>
    <x v="0"/>
    <x v="0"/>
    <x v="0"/>
    <x v="1"/>
    <x v="0"/>
    <x v="0"/>
    <x v="0"/>
  </r>
  <r>
    <x v="0"/>
    <x v="1"/>
    <x v="5"/>
    <x v="0"/>
    <x v="2"/>
    <x v="28"/>
    <x v="1"/>
    <x v="2"/>
    <x v="3"/>
    <x v="1"/>
    <x v="3"/>
    <x v="3"/>
    <x v="5"/>
    <x v="4"/>
    <x v="3"/>
    <x v="4"/>
    <x v="3"/>
    <x v="3"/>
    <x v="4"/>
    <x v="2"/>
    <x v="4"/>
    <x v="5"/>
    <x v="0"/>
    <x v="0"/>
    <x v="1"/>
    <x v="1"/>
    <x v="0"/>
    <x v="0"/>
    <x v="1"/>
    <x v="0"/>
    <x v="2"/>
    <x v="0"/>
    <x v="1"/>
    <x v="1"/>
    <x v="3"/>
    <x v="1"/>
    <x v="1"/>
    <x v="0"/>
    <x v="0"/>
    <x v="0"/>
    <x v="0"/>
    <x v="0"/>
    <x v="5"/>
    <x v="3"/>
    <x v="1"/>
    <x v="2"/>
    <x v="1"/>
    <x v="0"/>
    <x v="0"/>
    <x v="0"/>
  </r>
  <r>
    <x v="0"/>
    <x v="1"/>
    <x v="5"/>
    <x v="0"/>
    <x v="8"/>
    <x v="54"/>
    <x v="1"/>
    <x v="0"/>
    <x v="2"/>
    <x v="1"/>
    <x v="3"/>
    <x v="1"/>
    <x v="2"/>
    <x v="2"/>
    <x v="3"/>
    <x v="0"/>
    <x v="3"/>
    <x v="2"/>
    <x v="3"/>
    <x v="3"/>
    <x v="1"/>
    <x v="2"/>
    <x v="1"/>
    <x v="0"/>
    <x v="0"/>
    <x v="3"/>
    <x v="1"/>
    <x v="2"/>
    <x v="0"/>
    <x v="2"/>
    <x v="2"/>
    <x v="0"/>
    <x v="1"/>
    <x v="4"/>
    <x v="0"/>
    <x v="1"/>
    <x v="0"/>
    <x v="0"/>
    <x v="0"/>
    <x v="0"/>
    <x v="0"/>
    <x v="0"/>
    <x v="5"/>
    <x v="1"/>
    <x v="1"/>
    <x v="2"/>
    <x v="1"/>
    <x v="0"/>
    <x v="0"/>
    <x v="0"/>
  </r>
  <r>
    <x v="0"/>
    <x v="1"/>
    <x v="5"/>
    <x v="0"/>
    <x v="2"/>
    <x v="28"/>
    <x v="1"/>
    <x v="0"/>
    <x v="2"/>
    <x v="5"/>
    <x v="0"/>
    <x v="2"/>
    <x v="3"/>
    <x v="4"/>
    <x v="2"/>
    <x v="2"/>
    <x v="2"/>
    <x v="3"/>
    <x v="0"/>
    <x v="0"/>
    <x v="0"/>
    <x v="0"/>
    <x v="2"/>
    <x v="0"/>
    <x v="0"/>
    <x v="2"/>
    <x v="2"/>
    <x v="4"/>
    <x v="1"/>
    <x v="1"/>
    <x v="2"/>
    <x v="3"/>
    <x v="3"/>
    <x v="1"/>
    <x v="1"/>
    <x v="3"/>
    <x v="3"/>
    <x v="1"/>
    <x v="1"/>
    <x v="1"/>
    <x v="1"/>
    <x v="5"/>
    <x v="1"/>
    <x v="1"/>
    <x v="1"/>
    <x v="1"/>
    <x v="1"/>
    <x v="0"/>
    <x v="0"/>
    <x v="0"/>
  </r>
  <r>
    <x v="0"/>
    <x v="1"/>
    <x v="5"/>
    <x v="0"/>
    <x v="8"/>
    <x v="54"/>
    <x v="1"/>
    <x v="2"/>
    <x v="3"/>
    <x v="1"/>
    <x v="1"/>
    <x v="3"/>
    <x v="4"/>
    <x v="2"/>
    <x v="3"/>
    <x v="2"/>
    <x v="4"/>
    <x v="3"/>
    <x v="3"/>
    <x v="2"/>
    <x v="4"/>
    <x v="4"/>
    <x v="2"/>
    <x v="0"/>
    <x v="1"/>
    <x v="4"/>
    <x v="0"/>
    <x v="0"/>
    <x v="0"/>
    <x v="2"/>
    <x v="1"/>
    <x v="2"/>
    <x v="4"/>
    <x v="5"/>
    <x v="3"/>
    <x v="1"/>
    <x v="1"/>
    <x v="1"/>
    <x v="2"/>
    <x v="2"/>
    <x v="4"/>
    <x v="2"/>
    <x v="1"/>
    <x v="1"/>
    <x v="1"/>
    <x v="1"/>
    <x v="1"/>
    <x v="0"/>
    <x v="0"/>
    <x v="0"/>
  </r>
  <r>
    <x v="0"/>
    <x v="1"/>
    <x v="5"/>
    <x v="0"/>
    <x v="8"/>
    <x v="54"/>
    <x v="1"/>
    <x v="2"/>
    <x v="3"/>
    <x v="1"/>
    <x v="3"/>
    <x v="1"/>
    <x v="4"/>
    <x v="4"/>
    <x v="3"/>
    <x v="2"/>
    <x v="3"/>
    <x v="3"/>
    <x v="1"/>
    <x v="0"/>
    <x v="1"/>
    <x v="1"/>
    <x v="2"/>
    <x v="0"/>
    <x v="1"/>
    <x v="4"/>
    <x v="2"/>
    <x v="1"/>
    <x v="1"/>
    <x v="1"/>
    <x v="2"/>
    <x v="0"/>
    <x v="1"/>
    <x v="1"/>
    <x v="4"/>
    <x v="4"/>
    <x v="1"/>
    <x v="0"/>
    <x v="0"/>
    <x v="0"/>
    <x v="0"/>
    <x v="0"/>
    <x v="5"/>
    <x v="1"/>
    <x v="0"/>
    <x v="1"/>
    <x v="1"/>
    <x v="0"/>
    <x v="0"/>
    <x v="0"/>
  </r>
  <r>
    <x v="0"/>
    <x v="1"/>
    <x v="5"/>
    <x v="0"/>
    <x v="8"/>
    <x v="54"/>
    <x v="1"/>
    <x v="3"/>
    <x v="2"/>
    <x v="1"/>
    <x v="3"/>
    <x v="1"/>
    <x v="4"/>
    <x v="2"/>
    <x v="3"/>
    <x v="4"/>
    <x v="2"/>
    <x v="3"/>
    <x v="3"/>
    <x v="0"/>
    <x v="3"/>
    <x v="2"/>
    <x v="4"/>
    <x v="0"/>
    <x v="1"/>
    <x v="3"/>
    <x v="1"/>
    <x v="0"/>
    <x v="0"/>
    <x v="1"/>
    <x v="1"/>
    <x v="2"/>
    <x v="1"/>
    <x v="5"/>
    <x v="1"/>
    <x v="2"/>
    <x v="4"/>
    <x v="0"/>
    <x v="0"/>
    <x v="0"/>
    <x v="0"/>
    <x v="0"/>
    <x v="5"/>
    <x v="1"/>
    <x v="0"/>
    <x v="0"/>
    <x v="1"/>
    <x v="0"/>
    <x v="0"/>
    <x v="0"/>
  </r>
  <r>
    <x v="0"/>
    <x v="1"/>
    <x v="5"/>
    <x v="0"/>
    <x v="2"/>
    <x v="28"/>
    <x v="1"/>
    <x v="2"/>
    <x v="3"/>
    <x v="1"/>
    <x v="3"/>
    <x v="3"/>
    <x v="4"/>
    <x v="4"/>
    <x v="1"/>
    <x v="4"/>
    <x v="3"/>
    <x v="1"/>
    <x v="4"/>
    <x v="1"/>
    <x v="3"/>
    <x v="4"/>
    <x v="1"/>
    <x v="1"/>
    <x v="3"/>
    <x v="4"/>
    <x v="1"/>
    <x v="0"/>
    <x v="1"/>
    <x v="0"/>
    <x v="3"/>
    <x v="1"/>
    <x v="4"/>
    <x v="4"/>
    <x v="4"/>
    <x v="4"/>
    <x v="4"/>
    <x v="1"/>
    <x v="4"/>
    <x v="3"/>
    <x v="3"/>
    <x v="4"/>
    <x v="1"/>
    <x v="3"/>
    <x v="1"/>
    <x v="0"/>
    <x v="2"/>
    <x v="0"/>
    <x v="0"/>
    <x v="0"/>
  </r>
  <r>
    <x v="0"/>
    <x v="1"/>
    <x v="5"/>
    <x v="0"/>
    <x v="5"/>
    <x v="47"/>
    <x v="0"/>
    <x v="0"/>
    <x v="0"/>
    <x v="0"/>
    <x v="2"/>
    <x v="2"/>
    <x v="2"/>
    <x v="0"/>
    <x v="3"/>
    <x v="0"/>
    <x v="0"/>
    <x v="3"/>
    <x v="2"/>
    <x v="3"/>
    <x v="0"/>
    <x v="0"/>
    <x v="0"/>
    <x v="0"/>
    <x v="0"/>
    <x v="3"/>
    <x v="0"/>
    <x v="4"/>
    <x v="1"/>
    <x v="1"/>
    <x v="2"/>
    <x v="3"/>
    <x v="0"/>
    <x v="0"/>
    <x v="0"/>
    <x v="0"/>
    <x v="3"/>
    <x v="1"/>
    <x v="2"/>
    <x v="2"/>
    <x v="4"/>
    <x v="2"/>
    <x v="1"/>
    <x v="3"/>
    <x v="1"/>
    <x v="0"/>
    <x v="2"/>
    <x v="0"/>
    <x v="0"/>
    <x v="0"/>
  </r>
  <r>
    <x v="0"/>
    <x v="1"/>
    <x v="5"/>
    <x v="0"/>
    <x v="8"/>
    <x v="54"/>
    <x v="0"/>
    <x v="0"/>
    <x v="0"/>
    <x v="0"/>
    <x v="0"/>
    <x v="0"/>
    <x v="0"/>
    <x v="0"/>
    <x v="0"/>
    <x v="0"/>
    <x v="4"/>
    <x v="1"/>
    <x v="3"/>
    <x v="0"/>
    <x v="4"/>
    <x v="4"/>
    <x v="0"/>
    <x v="4"/>
    <x v="0"/>
    <x v="3"/>
    <x v="2"/>
    <x v="0"/>
    <x v="5"/>
    <x v="5"/>
    <x v="0"/>
    <x v="0"/>
    <x v="1"/>
    <x v="4"/>
    <x v="0"/>
    <x v="1"/>
    <x v="3"/>
    <x v="1"/>
    <x v="2"/>
    <x v="2"/>
    <x v="5"/>
    <x v="1"/>
    <x v="1"/>
    <x v="0"/>
    <x v="0"/>
    <x v="2"/>
    <x v="0"/>
    <x v="0"/>
    <x v="0"/>
    <x v="0"/>
  </r>
  <r>
    <x v="0"/>
    <x v="1"/>
    <x v="5"/>
    <x v="0"/>
    <x v="2"/>
    <x v="28"/>
    <x v="1"/>
    <x v="2"/>
    <x v="2"/>
    <x v="3"/>
    <x v="2"/>
    <x v="1"/>
    <x v="3"/>
    <x v="4"/>
    <x v="3"/>
    <x v="2"/>
    <x v="3"/>
    <x v="2"/>
    <x v="3"/>
    <x v="3"/>
    <x v="0"/>
    <x v="1"/>
    <x v="2"/>
    <x v="4"/>
    <x v="0"/>
    <x v="3"/>
    <x v="0"/>
    <x v="4"/>
    <x v="1"/>
    <x v="1"/>
    <x v="1"/>
    <x v="2"/>
    <x v="3"/>
    <x v="1"/>
    <x v="3"/>
    <x v="2"/>
    <x v="0"/>
    <x v="1"/>
    <x v="2"/>
    <x v="3"/>
    <x v="4"/>
    <x v="1"/>
    <x v="1"/>
    <x v="0"/>
    <x v="1"/>
    <x v="2"/>
    <x v="1"/>
    <x v="0"/>
    <x v="0"/>
    <x v="0"/>
  </r>
  <r>
    <x v="0"/>
    <x v="1"/>
    <x v="5"/>
    <x v="0"/>
    <x v="2"/>
    <x v="28"/>
    <x v="1"/>
    <x v="3"/>
    <x v="2"/>
    <x v="2"/>
    <x v="3"/>
    <x v="1"/>
    <x v="2"/>
    <x v="0"/>
    <x v="2"/>
    <x v="2"/>
    <x v="0"/>
    <x v="3"/>
    <x v="3"/>
    <x v="3"/>
    <x v="3"/>
    <x v="1"/>
    <x v="2"/>
    <x v="0"/>
    <x v="1"/>
    <x v="1"/>
    <x v="1"/>
    <x v="4"/>
    <x v="0"/>
    <x v="0"/>
    <x v="2"/>
    <x v="3"/>
    <x v="1"/>
    <x v="1"/>
    <x v="0"/>
    <x v="3"/>
    <x v="0"/>
    <x v="1"/>
    <x v="2"/>
    <x v="3"/>
    <x v="2"/>
    <x v="2"/>
    <x v="1"/>
    <x v="1"/>
    <x v="0"/>
    <x v="0"/>
    <x v="0"/>
    <x v="0"/>
    <x v="0"/>
    <x v="0"/>
  </r>
  <r>
    <x v="0"/>
    <x v="1"/>
    <x v="5"/>
    <x v="0"/>
    <x v="8"/>
    <x v="54"/>
    <x v="1"/>
    <x v="3"/>
    <x v="2"/>
    <x v="1"/>
    <x v="3"/>
    <x v="1"/>
    <x v="2"/>
    <x v="4"/>
    <x v="3"/>
    <x v="3"/>
    <x v="3"/>
    <x v="2"/>
    <x v="3"/>
    <x v="2"/>
    <x v="2"/>
    <x v="2"/>
    <x v="2"/>
    <x v="0"/>
    <x v="1"/>
    <x v="1"/>
    <x v="1"/>
    <x v="4"/>
    <x v="1"/>
    <x v="3"/>
    <x v="3"/>
    <x v="4"/>
    <x v="2"/>
    <x v="4"/>
    <x v="0"/>
    <x v="0"/>
    <x v="1"/>
    <x v="0"/>
    <x v="0"/>
    <x v="0"/>
    <x v="0"/>
    <x v="0"/>
    <x v="4"/>
    <x v="0"/>
    <x v="1"/>
    <x v="0"/>
    <x v="1"/>
    <x v="0"/>
    <x v="0"/>
    <x v="0"/>
  </r>
  <r>
    <x v="0"/>
    <x v="1"/>
    <x v="5"/>
    <x v="0"/>
    <x v="2"/>
    <x v="47"/>
    <x v="0"/>
    <x v="3"/>
    <x v="2"/>
    <x v="2"/>
    <x v="2"/>
    <x v="0"/>
    <x v="4"/>
    <x v="4"/>
    <x v="0"/>
    <x v="2"/>
    <x v="0"/>
    <x v="2"/>
    <x v="0"/>
    <x v="0"/>
    <x v="1"/>
    <x v="0"/>
    <x v="0"/>
    <x v="4"/>
    <x v="0"/>
    <x v="2"/>
    <x v="0"/>
    <x v="1"/>
    <x v="1"/>
    <x v="1"/>
    <x v="0"/>
    <x v="0"/>
    <x v="1"/>
    <x v="5"/>
    <x v="0"/>
    <x v="3"/>
    <x v="0"/>
    <x v="1"/>
    <x v="1"/>
    <x v="2"/>
    <x v="5"/>
    <x v="2"/>
    <x v="1"/>
    <x v="0"/>
    <x v="0"/>
    <x v="1"/>
    <x v="1"/>
    <x v="0"/>
    <x v="0"/>
    <x v="0"/>
  </r>
  <r>
    <x v="0"/>
    <x v="1"/>
    <x v="5"/>
    <x v="0"/>
    <x v="8"/>
    <x v="54"/>
    <x v="1"/>
    <x v="2"/>
    <x v="3"/>
    <x v="4"/>
    <x v="3"/>
    <x v="2"/>
    <x v="4"/>
    <x v="0"/>
    <x v="3"/>
    <x v="2"/>
    <x v="2"/>
    <x v="3"/>
    <x v="1"/>
    <x v="3"/>
    <x v="1"/>
    <x v="0"/>
    <x v="0"/>
    <x v="4"/>
    <x v="0"/>
    <x v="3"/>
    <x v="0"/>
    <x v="4"/>
    <x v="1"/>
    <x v="1"/>
    <x v="2"/>
    <x v="0"/>
    <x v="3"/>
    <x v="3"/>
    <x v="0"/>
    <x v="3"/>
    <x v="3"/>
    <x v="1"/>
    <x v="2"/>
    <x v="1"/>
    <x v="1"/>
    <x v="2"/>
    <x v="1"/>
    <x v="0"/>
    <x v="0"/>
    <x v="0"/>
    <x v="0"/>
    <x v="0"/>
    <x v="0"/>
    <x v="0"/>
  </r>
  <r>
    <x v="0"/>
    <x v="1"/>
    <x v="5"/>
    <x v="0"/>
    <x v="2"/>
    <x v="28"/>
    <x v="1"/>
    <x v="3"/>
    <x v="3"/>
    <x v="4"/>
    <x v="2"/>
    <x v="5"/>
    <x v="4"/>
    <x v="0"/>
    <x v="5"/>
    <x v="2"/>
    <x v="3"/>
    <x v="1"/>
    <x v="1"/>
    <x v="2"/>
    <x v="1"/>
    <x v="0"/>
    <x v="3"/>
    <x v="3"/>
    <x v="3"/>
    <x v="2"/>
    <x v="0"/>
    <x v="4"/>
    <x v="1"/>
    <x v="3"/>
    <x v="2"/>
    <x v="2"/>
    <x v="2"/>
    <x v="5"/>
    <x v="2"/>
    <x v="2"/>
    <x v="0"/>
    <x v="1"/>
    <x v="2"/>
    <x v="2"/>
    <x v="3"/>
    <x v="5"/>
    <x v="1"/>
    <x v="3"/>
    <x v="1"/>
    <x v="0"/>
    <x v="1"/>
    <x v="0"/>
    <x v="0"/>
    <x v="0"/>
  </r>
  <r>
    <x v="0"/>
    <x v="1"/>
    <x v="5"/>
    <x v="0"/>
    <x v="2"/>
    <x v="47"/>
    <x v="1"/>
    <x v="2"/>
    <x v="3"/>
    <x v="2"/>
    <x v="2"/>
    <x v="3"/>
    <x v="3"/>
    <x v="0"/>
    <x v="2"/>
    <x v="0"/>
    <x v="3"/>
    <x v="2"/>
    <x v="4"/>
    <x v="0"/>
    <x v="3"/>
    <x v="4"/>
    <x v="1"/>
    <x v="4"/>
    <x v="1"/>
    <x v="3"/>
    <x v="0"/>
    <x v="0"/>
    <x v="1"/>
    <x v="2"/>
    <x v="2"/>
    <x v="3"/>
    <x v="1"/>
    <x v="5"/>
    <x v="3"/>
    <x v="2"/>
    <x v="1"/>
    <x v="1"/>
    <x v="2"/>
    <x v="4"/>
    <x v="3"/>
    <x v="1"/>
    <x v="1"/>
    <x v="1"/>
    <x v="1"/>
    <x v="1"/>
    <x v="2"/>
    <x v="0"/>
    <x v="0"/>
    <x v="0"/>
  </r>
  <r>
    <x v="0"/>
    <x v="1"/>
    <x v="5"/>
    <x v="0"/>
    <x v="2"/>
    <x v="28"/>
    <x v="1"/>
    <x v="4"/>
    <x v="3"/>
    <x v="0"/>
    <x v="2"/>
    <x v="1"/>
    <x v="2"/>
    <x v="3"/>
    <x v="3"/>
    <x v="3"/>
    <x v="4"/>
    <x v="1"/>
    <x v="5"/>
    <x v="5"/>
    <x v="3"/>
    <x v="2"/>
    <x v="2"/>
    <x v="4"/>
    <x v="1"/>
    <x v="4"/>
    <x v="0"/>
    <x v="4"/>
    <x v="1"/>
    <x v="1"/>
    <x v="0"/>
    <x v="0"/>
    <x v="1"/>
    <x v="5"/>
    <x v="1"/>
    <x v="3"/>
    <x v="1"/>
    <x v="1"/>
    <x v="3"/>
    <x v="1"/>
    <x v="2"/>
    <x v="2"/>
    <x v="1"/>
    <x v="3"/>
    <x v="1"/>
    <x v="1"/>
    <x v="0"/>
    <x v="0"/>
    <x v="0"/>
    <x v="0"/>
  </r>
  <r>
    <x v="0"/>
    <x v="1"/>
    <x v="5"/>
    <x v="0"/>
    <x v="2"/>
    <x v="47"/>
    <x v="1"/>
    <x v="3"/>
    <x v="2"/>
    <x v="3"/>
    <x v="2"/>
    <x v="2"/>
    <x v="4"/>
    <x v="4"/>
    <x v="2"/>
    <x v="0"/>
    <x v="2"/>
    <x v="4"/>
    <x v="1"/>
    <x v="3"/>
    <x v="1"/>
    <x v="2"/>
    <x v="2"/>
    <x v="0"/>
    <x v="1"/>
    <x v="1"/>
    <x v="1"/>
    <x v="0"/>
    <x v="1"/>
    <x v="2"/>
    <x v="2"/>
    <x v="3"/>
    <x v="3"/>
    <x v="1"/>
    <x v="4"/>
    <x v="1"/>
    <x v="4"/>
    <x v="1"/>
    <x v="4"/>
    <x v="3"/>
    <x v="5"/>
    <x v="4"/>
    <x v="1"/>
    <x v="3"/>
    <x v="1"/>
    <x v="1"/>
    <x v="2"/>
    <x v="0"/>
    <x v="0"/>
    <x v="0"/>
  </r>
  <r>
    <x v="0"/>
    <x v="1"/>
    <x v="5"/>
    <x v="0"/>
    <x v="2"/>
    <x v="47"/>
    <x v="1"/>
    <x v="3"/>
    <x v="2"/>
    <x v="1"/>
    <x v="3"/>
    <x v="1"/>
    <x v="2"/>
    <x v="2"/>
    <x v="2"/>
    <x v="2"/>
    <x v="2"/>
    <x v="1"/>
    <x v="0"/>
    <x v="3"/>
    <x v="2"/>
    <x v="0"/>
    <x v="3"/>
    <x v="3"/>
    <x v="1"/>
    <x v="1"/>
    <x v="1"/>
    <x v="0"/>
    <x v="1"/>
    <x v="1"/>
    <x v="2"/>
    <x v="3"/>
    <x v="1"/>
    <x v="4"/>
    <x v="3"/>
    <x v="3"/>
    <x v="1"/>
    <x v="1"/>
    <x v="2"/>
    <x v="3"/>
    <x v="5"/>
    <x v="2"/>
    <x v="1"/>
    <x v="1"/>
    <x v="1"/>
    <x v="0"/>
    <x v="0"/>
    <x v="0"/>
    <x v="0"/>
    <x v="0"/>
  </r>
  <r>
    <x v="0"/>
    <x v="1"/>
    <x v="5"/>
    <x v="0"/>
    <x v="2"/>
    <x v="28"/>
    <x v="1"/>
    <x v="0"/>
    <x v="2"/>
    <x v="0"/>
    <x v="2"/>
    <x v="0"/>
    <x v="3"/>
    <x v="0"/>
    <x v="0"/>
    <x v="2"/>
    <x v="0"/>
    <x v="2"/>
    <x v="0"/>
    <x v="3"/>
    <x v="1"/>
    <x v="0"/>
    <x v="0"/>
    <x v="0"/>
    <x v="4"/>
    <x v="0"/>
    <x v="0"/>
    <x v="0"/>
    <x v="1"/>
    <x v="1"/>
    <x v="0"/>
    <x v="3"/>
    <x v="3"/>
    <x v="0"/>
    <x v="0"/>
    <x v="3"/>
    <x v="3"/>
    <x v="1"/>
    <x v="5"/>
    <x v="2"/>
    <x v="3"/>
    <x v="2"/>
    <x v="1"/>
    <x v="1"/>
    <x v="0"/>
    <x v="0"/>
    <x v="1"/>
    <x v="0"/>
    <x v="0"/>
    <x v="0"/>
  </r>
  <r>
    <x v="0"/>
    <x v="1"/>
    <x v="5"/>
    <x v="0"/>
    <x v="2"/>
    <x v="47"/>
    <x v="1"/>
    <x v="2"/>
    <x v="3"/>
    <x v="1"/>
    <x v="2"/>
    <x v="1"/>
    <x v="4"/>
    <x v="4"/>
    <x v="3"/>
    <x v="2"/>
    <x v="2"/>
    <x v="1"/>
    <x v="3"/>
    <x v="3"/>
    <x v="0"/>
    <x v="2"/>
    <x v="2"/>
    <x v="0"/>
    <x v="1"/>
    <x v="4"/>
    <x v="2"/>
    <x v="1"/>
    <x v="1"/>
    <x v="2"/>
    <x v="1"/>
    <x v="2"/>
    <x v="1"/>
    <x v="3"/>
    <x v="3"/>
    <x v="2"/>
    <x v="1"/>
    <x v="1"/>
    <x v="2"/>
    <x v="2"/>
    <x v="4"/>
    <x v="5"/>
    <x v="1"/>
    <x v="1"/>
    <x v="1"/>
    <x v="1"/>
    <x v="1"/>
    <x v="0"/>
    <x v="0"/>
    <x v="0"/>
  </r>
  <r>
    <x v="0"/>
    <x v="1"/>
    <x v="5"/>
    <x v="0"/>
    <x v="2"/>
    <x v="28"/>
    <x v="0"/>
    <x v="0"/>
    <x v="2"/>
    <x v="3"/>
    <x v="2"/>
    <x v="2"/>
    <x v="3"/>
    <x v="4"/>
    <x v="0"/>
    <x v="2"/>
    <x v="0"/>
    <x v="2"/>
    <x v="1"/>
    <x v="3"/>
    <x v="1"/>
    <x v="0"/>
    <x v="2"/>
    <x v="4"/>
    <x v="0"/>
    <x v="3"/>
    <x v="0"/>
    <x v="4"/>
    <x v="1"/>
    <x v="1"/>
    <x v="2"/>
    <x v="0"/>
    <x v="2"/>
    <x v="3"/>
    <x v="1"/>
    <x v="2"/>
    <x v="0"/>
    <x v="1"/>
    <x v="1"/>
    <x v="4"/>
    <x v="2"/>
    <x v="1"/>
    <x v="1"/>
    <x v="1"/>
    <x v="0"/>
    <x v="0"/>
    <x v="0"/>
    <x v="0"/>
    <x v="0"/>
    <x v="0"/>
  </r>
  <r>
    <x v="0"/>
    <x v="1"/>
    <x v="5"/>
    <x v="0"/>
    <x v="2"/>
    <x v="47"/>
    <x v="1"/>
    <x v="2"/>
    <x v="1"/>
    <x v="3"/>
    <x v="3"/>
    <x v="3"/>
    <x v="4"/>
    <x v="0"/>
    <x v="1"/>
    <x v="1"/>
    <x v="4"/>
    <x v="1"/>
    <x v="1"/>
    <x v="3"/>
    <x v="0"/>
    <x v="0"/>
    <x v="2"/>
    <x v="4"/>
    <x v="1"/>
    <x v="2"/>
    <x v="0"/>
    <x v="0"/>
    <x v="1"/>
    <x v="1"/>
    <x v="2"/>
    <x v="0"/>
    <x v="1"/>
    <x v="3"/>
    <x v="0"/>
    <x v="3"/>
    <x v="0"/>
    <x v="1"/>
    <x v="1"/>
    <x v="1"/>
    <x v="4"/>
    <x v="1"/>
    <x v="1"/>
    <x v="3"/>
    <x v="0"/>
    <x v="1"/>
    <x v="2"/>
    <x v="0"/>
    <x v="0"/>
    <x v="0"/>
  </r>
  <r>
    <x v="0"/>
    <x v="1"/>
    <x v="5"/>
    <x v="0"/>
    <x v="8"/>
    <x v="54"/>
    <x v="1"/>
    <x v="3"/>
    <x v="2"/>
    <x v="2"/>
    <x v="2"/>
    <x v="1"/>
    <x v="2"/>
    <x v="0"/>
    <x v="2"/>
    <x v="3"/>
    <x v="3"/>
    <x v="2"/>
    <x v="0"/>
    <x v="0"/>
    <x v="1"/>
    <x v="2"/>
    <x v="1"/>
    <x v="0"/>
    <x v="0"/>
    <x v="1"/>
    <x v="0"/>
    <x v="4"/>
    <x v="0"/>
    <x v="1"/>
    <x v="0"/>
    <x v="0"/>
    <x v="0"/>
    <x v="3"/>
    <x v="1"/>
    <x v="3"/>
    <x v="0"/>
    <x v="1"/>
    <x v="2"/>
    <x v="3"/>
    <x v="1"/>
    <x v="5"/>
    <x v="1"/>
    <x v="1"/>
    <x v="0"/>
    <x v="1"/>
    <x v="1"/>
    <x v="0"/>
    <x v="0"/>
    <x v="0"/>
  </r>
  <r>
    <x v="0"/>
    <x v="1"/>
    <x v="5"/>
    <x v="0"/>
    <x v="2"/>
    <x v="28"/>
    <x v="1"/>
    <x v="4"/>
    <x v="3"/>
    <x v="2"/>
    <x v="3"/>
    <x v="3"/>
    <x v="2"/>
    <x v="3"/>
    <x v="2"/>
    <x v="2"/>
    <x v="4"/>
    <x v="2"/>
    <x v="4"/>
    <x v="0"/>
    <x v="0"/>
    <x v="2"/>
    <x v="1"/>
    <x v="1"/>
    <x v="3"/>
    <x v="4"/>
    <x v="1"/>
    <x v="4"/>
    <x v="6"/>
    <x v="1"/>
    <x v="4"/>
    <x v="2"/>
    <x v="4"/>
    <x v="5"/>
    <x v="0"/>
    <x v="0"/>
    <x v="1"/>
    <x v="1"/>
    <x v="1"/>
    <x v="2"/>
    <x v="4"/>
    <x v="4"/>
    <x v="1"/>
    <x v="3"/>
    <x v="0"/>
    <x v="2"/>
    <x v="0"/>
    <x v="0"/>
    <x v="0"/>
    <x v="0"/>
  </r>
  <r>
    <x v="0"/>
    <x v="1"/>
    <x v="5"/>
    <x v="0"/>
    <x v="2"/>
    <x v="28"/>
    <x v="1"/>
    <x v="3"/>
    <x v="3"/>
    <x v="3"/>
    <x v="1"/>
    <x v="1"/>
    <x v="4"/>
    <x v="4"/>
    <x v="2"/>
    <x v="2"/>
    <x v="2"/>
    <x v="2"/>
    <x v="1"/>
    <x v="0"/>
    <x v="1"/>
    <x v="2"/>
    <x v="2"/>
    <x v="0"/>
    <x v="0"/>
    <x v="1"/>
    <x v="0"/>
    <x v="4"/>
    <x v="0"/>
    <x v="2"/>
    <x v="2"/>
    <x v="3"/>
    <x v="1"/>
    <x v="5"/>
    <x v="3"/>
    <x v="3"/>
    <x v="0"/>
    <x v="1"/>
    <x v="1"/>
    <x v="1"/>
    <x v="2"/>
    <x v="5"/>
    <x v="1"/>
    <x v="1"/>
    <x v="0"/>
    <x v="1"/>
    <x v="1"/>
    <x v="0"/>
    <x v="0"/>
    <x v="0"/>
  </r>
  <r>
    <x v="0"/>
    <x v="1"/>
    <x v="5"/>
    <x v="0"/>
    <x v="2"/>
    <x v="47"/>
    <x v="1"/>
    <x v="2"/>
    <x v="2"/>
    <x v="2"/>
    <x v="3"/>
    <x v="2"/>
    <x v="2"/>
    <x v="4"/>
    <x v="0"/>
    <x v="2"/>
    <x v="3"/>
    <x v="1"/>
    <x v="3"/>
    <x v="3"/>
    <x v="1"/>
    <x v="2"/>
    <x v="2"/>
    <x v="0"/>
    <x v="3"/>
    <x v="1"/>
    <x v="1"/>
    <x v="4"/>
    <x v="1"/>
    <x v="2"/>
    <x v="2"/>
    <x v="3"/>
    <x v="3"/>
    <x v="3"/>
    <x v="1"/>
    <x v="2"/>
    <x v="0"/>
    <x v="1"/>
    <x v="4"/>
    <x v="3"/>
    <x v="5"/>
    <x v="2"/>
    <x v="1"/>
    <x v="1"/>
    <x v="1"/>
    <x v="1"/>
    <x v="2"/>
    <x v="0"/>
    <x v="0"/>
    <x v="0"/>
  </r>
  <r>
    <x v="0"/>
    <x v="1"/>
    <x v="5"/>
    <x v="0"/>
    <x v="2"/>
    <x v="28"/>
    <x v="1"/>
    <x v="0"/>
    <x v="0"/>
    <x v="1"/>
    <x v="0"/>
    <x v="5"/>
    <x v="3"/>
    <x v="0"/>
    <x v="0"/>
    <x v="0"/>
    <x v="0"/>
    <x v="1"/>
    <x v="0"/>
    <x v="4"/>
    <x v="3"/>
    <x v="0"/>
    <x v="2"/>
    <x v="0"/>
    <x v="1"/>
    <x v="1"/>
    <x v="2"/>
    <x v="4"/>
    <x v="1"/>
    <x v="2"/>
    <x v="2"/>
    <x v="3"/>
    <x v="3"/>
    <x v="3"/>
    <x v="1"/>
    <x v="4"/>
    <x v="0"/>
    <x v="1"/>
    <x v="3"/>
    <x v="2"/>
    <x v="5"/>
    <x v="5"/>
    <x v="1"/>
    <x v="1"/>
    <x v="1"/>
    <x v="0"/>
    <x v="0"/>
    <x v="0"/>
    <x v="0"/>
    <x v="0"/>
  </r>
  <r>
    <x v="0"/>
    <x v="1"/>
    <x v="5"/>
    <x v="0"/>
    <x v="2"/>
    <x v="28"/>
    <x v="1"/>
    <x v="0"/>
    <x v="2"/>
    <x v="2"/>
    <x v="3"/>
    <x v="1"/>
    <x v="2"/>
    <x v="4"/>
    <x v="2"/>
    <x v="2"/>
    <x v="2"/>
    <x v="3"/>
    <x v="4"/>
    <x v="2"/>
    <x v="0"/>
    <x v="2"/>
    <x v="2"/>
    <x v="0"/>
    <x v="3"/>
    <x v="1"/>
    <x v="0"/>
    <x v="4"/>
    <x v="1"/>
    <x v="1"/>
    <x v="0"/>
    <x v="3"/>
    <x v="3"/>
    <x v="1"/>
    <x v="1"/>
    <x v="1"/>
    <x v="0"/>
    <x v="1"/>
    <x v="2"/>
    <x v="2"/>
    <x v="2"/>
    <x v="2"/>
    <x v="1"/>
    <x v="1"/>
    <x v="1"/>
    <x v="2"/>
    <x v="1"/>
    <x v="0"/>
    <x v="0"/>
    <x v="0"/>
  </r>
  <r>
    <x v="0"/>
    <x v="1"/>
    <x v="5"/>
    <x v="0"/>
    <x v="2"/>
    <x v="47"/>
    <x v="1"/>
    <x v="3"/>
    <x v="3"/>
    <x v="2"/>
    <x v="3"/>
    <x v="1"/>
    <x v="3"/>
    <x v="0"/>
    <x v="2"/>
    <x v="0"/>
    <x v="0"/>
    <x v="4"/>
    <x v="0"/>
    <x v="3"/>
    <x v="1"/>
    <x v="2"/>
    <x v="1"/>
    <x v="0"/>
    <x v="1"/>
    <x v="4"/>
    <x v="0"/>
    <x v="0"/>
    <x v="1"/>
    <x v="1"/>
    <x v="2"/>
    <x v="2"/>
    <x v="0"/>
    <x v="1"/>
    <x v="3"/>
    <x v="4"/>
    <x v="1"/>
    <x v="1"/>
    <x v="3"/>
    <x v="2"/>
    <x v="4"/>
    <x v="2"/>
    <x v="1"/>
    <x v="0"/>
    <x v="1"/>
    <x v="0"/>
    <x v="0"/>
    <x v="0"/>
    <x v="0"/>
    <x v="0"/>
  </r>
  <r>
    <x v="0"/>
    <x v="1"/>
    <x v="5"/>
    <x v="0"/>
    <x v="2"/>
    <x v="47"/>
    <x v="1"/>
    <x v="2"/>
    <x v="3"/>
    <x v="1"/>
    <x v="2"/>
    <x v="1"/>
    <x v="3"/>
    <x v="4"/>
    <x v="3"/>
    <x v="3"/>
    <x v="2"/>
    <x v="2"/>
    <x v="1"/>
    <x v="0"/>
    <x v="2"/>
    <x v="2"/>
    <x v="2"/>
    <x v="0"/>
    <x v="0"/>
    <x v="2"/>
    <x v="0"/>
    <x v="4"/>
    <x v="1"/>
    <x v="1"/>
    <x v="2"/>
    <x v="3"/>
    <x v="3"/>
    <x v="2"/>
    <x v="3"/>
    <x v="2"/>
    <x v="1"/>
    <x v="1"/>
    <x v="1"/>
    <x v="1"/>
    <x v="2"/>
    <x v="2"/>
    <x v="1"/>
    <x v="0"/>
    <x v="0"/>
    <x v="2"/>
    <x v="0"/>
    <x v="0"/>
    <x v="0"/>
    <x v="0"/>
  </r>
  <r>
    <x v="0"/>
    <x v="1"/>
    <x v="5"/>
    <x v="0"/>
    <x v="2"/>
    <x v="47"/>
    <x v="1"/>
    <x v="3"/>
    <x v="2"/>
    <x v="3"/>
    <x v="3"/>
    <x v="2"/>
    <x v="2"/>
    <x v="4"/>
    <x v="2"/>
    <x v="2"/>
    <x v="0"/>
    <x v="2"/>
    <x v="0"/>
    <x v="3"/>
    <x v="1"/>
    <x v="1"/>
    <x v="2"/>
    <x v="0"/>
    <x v="0"/>
    <x v="1"/>
    <x v="0"/>
    <x v="4"/>
    <x v="0"/>
    <x v="1"/>
    <x v="2"/>
    <x v="3"/>
    <x v="3"/>
    <x v="3"/>
    <x v="1"/>
    <x v="3"/>
    <x v="0"/>
    <x v="1"/>
    <x v="1"/>
    <x v="4"/>
    <x v="4"/>
    <x v="2"/>
    <x v="1"/>
    <x v="1"/>
    <x v="0"/>
    <x v="1"/>
    <x v="0"/>
    <x v="0"/>
    <x v="0"/>
    <x v="0"/>
  </r>
  <r>
    <x v="0"/>
    <x v="1"/>
    <x v="5"/>
    <x v="0"/>
    <x v="2"/>
    <x v="47"/>
    <x v="0"/>
    <x v="2"/>
    <x v="3"/>
    <x v="3"/>
    <x v="3"/>
    <x v="1"/>
    <x v="2"/>
    <x v="4"/>
    <x v="2"/>
    <x v="0"/>
    <x v="2"/>
    <x v="2"/>
    <x v="1"/>
    <x v="2"/>
    <x v="1"/>
    <x v="0"/>
    <x v="0"/>
    <x v="0"/>
    <x v="1"/>
    <x v="3"/>
    <x v="0"/>
    <x v="0"/>
    <x v="1"/>
    <x v="1"/>
    <x v="0"/>
    <x v="0"/>
    <x v="2"/>
    <x v="1"/>
    <x v="0"/>
    <x v="2"/>
    <x v="3"/>
    <x v="1"/>
    <x v="1"/>
    <x v="1"/>
    <x v="2"/>
    <x v="2"/>
    <x v="1"/>
    <x v="1"/>
    <x v="0"/>
    <x v="0"/>
    <x v="0"/>
    <x v="0"/>
    <x v="0"/>
    <x v="0"/>
  </r>
  <r>
    <x v="0"/>
    <x v="1"/>
    <x v="5"/>
    <x v="0"/>
    <x v="2"/>
    <x v="42"/>
    <x v="0"/>
    <x v="3"/>
    <x v="2"/>
    <x v="3"/>
    <x v="2"/>
    <x v="2"/>
    <x v="3"/>
    <x v="4"/>
    <x v="0"/>
    <x v="0"/>
    <x v="2"/>
    <x v="2"/>
    <x v="0"/>
    <x v="0"/>
    <x v="0"/>
    <x v="3"/>
    <x v="3"/>
    <x v="3"/>
    <x v="0"/>
    <x v="3"/>
    <x v="1"/>
    <x v="0"/>
    <x v="1"/>
    <x v="1"/>
    <x v="0"/>
    <x v="0"/>
    <x v="2"/>
    <x v="2"/>
    <x v="0"/>
    <x v="2"/>
    <x v="3"/>
    <x v="1"/>
    <x v="4"/>
    <x v="3"/>
    <x v="5"/>
    <x v="5"/>
    <x v="1"/>
    <x v="0"/>
    <x v="0"/>
    <x v="0"/>
    <x v="2"/>
    <x v="0"/>
    <x v="0"/>
    <x v="0"/>
  </r>
  <r>
    <x v="0"/>
    <x v="1"/>
    <x v="5"/>
    <x v="0"/>
    <x v="2"/>
    <x v="47"/>
    <x v="1"/>
    <x v="2"/>
    <x v="2"/>
    <x v="1"/>
    <x v="3"/>
    <x v="1"/>
    <x v="4"/>
    <x v="0"/>
    <x v="3"/>
    <x v="2"/>
    <x v="5"/>
    <x v="6"/>
    <x v="1"/>
    <x v="2"/>
    <x v="3"/>
    <x v="1"/>
    <x v="3"/>
    <x v="3"/>
    <x v="1"/>
    <x v="1"/>
    <x v="1"/>
    <x v="0"/>
    <x v="1"/>
    <x v="1"/>
    <x v="2"/>
    <x v="3"/>
    <x v="1"/>
    <x v="3"/>
    <x v="1"/>
    <x v="3"/>
    <x v="0"/>
    <x v="1"/>
    <x v="2"/>
    <x v="2"/>
    <x v="4"/>
    <x v="4"/>
    <x v="1"/>
    <x v="1"/>
    <x v="1"/>
    <x v="1"/>
    <x v="1"/>
    <x v="0"/>
    <x v="0"/>
    <x v="0"/>
  </r>
  <r>
    <x v="0"/>
    <x v="1"/>
    <x v="5"/>
    <x v="0"/>
    <x v="2"/>
    <x v="47"/>
    <x v="1"/>
    <x v="4"/>
    <x v="1"/>
    <x v="2"/>
    <x v="3"/>
    <x v="1"/>
    <x v="2"/>
    <x v="0"/>
    <x v="2"/>
    <x v="2"/>
    <x v="3"/>
    <x v="1"/>
    <x v="2"/>
    <x v="2"/>
    <x v="2"/>
    <x v="1"/>
    <x v="0"/>
    <x v="4"/>
    <x v="0"/>
    <x v="1"/>
    <x v="0"/>
    <x v="4"/>
    <x v="1"/>
    <x v="1"/>
    <x v="0"/>
    <x v="0"/>
    <x v="2"/>
    <x v="2"/>
    <x v="0"/>
    <x v="2"/>
    <x v="1"/>
    <x v="1"/>
    <x v="4"/>
    <x v="3"/>
    <x v="5"/>
    <x v="4"/>
    <x v="1"/>
    <x v="3"/>
    <x v="0"/>
    <x v="0"/>
    <x v="1"/>
    <x v="0"/>
    <x v="0"/>
    <x v="0"/>
  </r>
  <r>
    <x v="0"/>
    <x v="1"/>
    <x v="5"/>
    <x v="0"/>
    <x v="2"/>
    <x v="47"/>
    <x v="1"/>
    <x v="2"/>
    <x v="2"/>
    <x v="3"/>
    <x v="2"/>
    <x v="0"/>
    <x v="4"/>
    <x v="1"/>
    <x v="3"/>
    <x v="3"/>
    <x v="3"/>
    <x v="1"/>
    <x v="4"/>
    <x v="4"/>
    <x v="3"/>
    <x v="2"/>
    <x v="2"/>
    <x v="1"/>
    <x v="1"/>
    <x v="1"/>
    <x v="0"/>
    <x v="4"/>
    <x v="0"/>
    <x v="1"/>
    <x v="2"/>
    <x v="3"/>
    <x v="1"/>
    <x v="3"/>
    <x v="1"/>
    <x v="3"/>
    <x v="1"/>
    <x v="1"/>
    <x v="1"/>
    <x v="3"/>
    <x v="4"/>
    <x v="2"/>
    <x v="1"/>
    <x v="2"/>
    <x v="1"/>
    <x v="2"/>
    <x v="3"/>
    <x v="0"/>
    <x v="0"/>
    <x v="0"/>
  </r>
  <r>
    <x v="0"/>
    <x v="1"/>
    <x v="5"/>
    <x v="0"/>
    <x v="20"/>
    <x v="46"/>
    <x v="1"/>
    <x v="3"/>
    <x v="3"/>
    <x v="3"/>
    <x v="3"/>
    <x v="1"/>
    <x v="2"/>
    <x v="4"/>
    <x v="3"/>
    <x v="4"/>
    <x v="2"/>
    <x v="1"/>
    <x v="3"/>
    <x v="2"/>
    <x v="4"/>
    <x v="1"/>
    <x v="1"/>
    <x v="0"/>
    <x v="1"/>
    <x v="1"/>
    <x v="4"/>
    <x v="2"/>
    <x v="1"/>
    <x v="1"/>
    <x v="2"/>
    <x v="0"/>
    <x v="1"/>
    <x v="1"/>
    <x v="0"/>
    <x v="3"/>
    <x v="0"/>
    <x v="1"/>
    <x v="4"/>
    <x v="1"/>
    <x v="2"/>
    <x v="5"/>
    <x v="1"/>
    <x v="1"/>
    <x v="0"/>
    <x v="1"/>
    <x v="1"/>
    <x v="0"/>
    <x v="0"/>
    <x v="0"/>
  </r>
  <r>
    <x v="0"/>
    <x v="1"/>
    <x v="5"/>
    <x v="0"/>
    <x v="3"/>
    <x v="55"/>
    <x v="0"/>
    <x v="3"/>
    <x v="2"/>
    <x v="2"/>
    <x v="2"/>
    <x v="2"/>
    <x v="2"/>
    <x v="4"/>
    <x v="0"/>
    <x v="2"/>
    <x v="2"/>
    <x v="3"/>
    <x v="1"/>
    <x v="3"/>
    <x v="0"/>
    <x v="0"/>
    <x v="2"/>
    <x v="0"/>
    <x v="0"/>
    <x v="2"/>
    <x v="0"/>
    <x v="4"/>
    <x v="0"/>
    <x v="2"/>
    <x v="2"/>
    <x v="2"/>
    <x v="0"/>
    <x v="2"/>
    <x v="1"/>
    <x v="2"/>
    <x v="0"/>
    <x v="1"/>
    <x v="5"/>
    <x v="3"/>
    <x v="4"/>
    <x v="3"/>
    <x v="1"/>
    <x v="0"/>
    <x v="0"/>
    <x v="0"/>
    <x v="1"/>
    <x v="0"/>
    <x v="0"/>
    <x v="0"/>
  </r>
  <r>
    <x v="0"/>
    <x v="1"/>
    <x v="5"/>
    <x v="0"/>
    <x v="3"/>
    <x v="13"/>
    <x v="0"/>
    <x v="3"/>
    <x v="0"/>
    <x v="3"/>
    <x v="0"/>
    <x v="0"/>
    <x v="2"/>
    <x v="0"/>
    <x v="2"/>
    <x v="2"/>
    <x v="0"/>
    <x v="3"/>
    <x v="1"/>
    <x v="0"/>
    <x v="0"/>
    <x v="0"/>
    <x v="0"/>
    <x v="4"/>
    <x v="0"/>
    <x v="2"/>
    <x v="0"/>
    <x v="4"/>
    <x v="1"/>
    <x v="1"/>
    <x v="0"/>
    <x v="2"/>
    <x v="0"/>
    <x v="2"/>
    <x v="0"/>
    <x v="0"/>
    <x v="3"/>
    <x v="1"/>
    <x v="1"/>
    <x v="4"/>
    <x v="1"/>
    <x v="1"/>
    <x v="1"/>
    <x v="0"/>
    <x v="0"/>
    <x v="0"/>
    <x v="2"/>
    <x v="0"/>
    <x v="0"/>
    <x v="0"/>
  </r>
  <r>
    <x v="0"/>
    <x v="1"/>
    <x v="5"/>
    <x v="0"/>
    <x v="3"/>
    <x v="13"/>
    <x v="1"/>
    <x v="3"/>
    <x v="2"/>
    <x v="4"/>
    <x v="3"/>
    <x v="5"/>
    <x v="3"/>
    <x v="4"/>
    <x v="2"/>
    <x v="2"/>
    <x v="2"/>
    <x v="2"/>
    <x v="1"/>
    <x v="3"/>
    <x v="1"/>
    <x v="0"/>
    <x v="2"/>
    <x v="0"/>
    <x v="0"/>
    <x v="3"/>
    <x v="0"/>
    <x v="4"/>
    <x v="1"/>
    <x v="1"/>
    <x v="2"/>
    <x v="3"/>
    <x v="3"/>
    <x v="3"/>
    <x v="2"/>
    <x v="2"/>
    <x v="3"/>
    <x v="1"/>
    <x v="5"/>
    <x v="1"/>
    <x v="2"/>
    <x v="2"/>
    <x v="1"/>
    <x v="1"/>
    <x v="1"/>
    <x v="1"/>
    <x v="1"/>
    <x v="0"/>
    <x v="0"/>
    <x v="0"/>
  </r>
  <r>
    <x v="0"/>
    <x v="1"/>
    <x v="5"/>
    <x v="0"/>
    <x v="3"/>
    <x v="55"/>
    <x v="0"/>
    <x v="2"/>
    <x v="2"/>
    <x v="0"/>
    <x v="2"/>
    <x v="1"/>
    <x v="2"/>
    <x v="4"/>
    <x v="2"/>
    <x v="2"/>
    <x v="2"/>
    <x v="3"/>
    <x v="3"/>
    <x v="3"/>
    <x v="0"/>
    <x v="0"/>
    <x v="0"/>
    <x v="0"/>
    <x v="0"/>
    <x v="3"/>
    <x v="0"/>
    <x v="4"/>
    <x v="1"/>
    <x v="1"/>
    <x v="0"/>
    <x v="3"/>
    <x v="1"/>
    <x v="3"/>
    <x v="1"/>
    <x v="2"/>
    <x v="0"/>
    <x v="1"/>
    <x v="1"/>
    <x v="4"/>
    <x v="1"/>
    <x v="2"/>
    <x v="1"/>
    <x v="0"/>
    <x v="1"/>
    <x v="1"/>
    <x v="2"/>
    <x v="0"/>
    <x v="0"/>
    <x v="0"/>
  </r>
  <r>
    <x v="0"/>
    <x v="1"/>
    <x v="5"/>
    <x v="0"/>
    <x v="2"/>
    <x v="47"/>
    <x v="1"/>
    <x v="2"/>
    <x v="2"/>
    <x v="2"/>
    <x v="3"/>
    <x v="2"/>
    <x v="2"/>
    <x v="4"/>
    <x v="2"/>
    <x v="2"/>
    <x v="3"/>
    <x v="1"/>
    <x v="4"/>
    <x v="3"/>
    <x v="3"/>
    <x v="2"/>
    <x v="2"/>
    <x v="0"/>
    <x v="1"/>
    <x v="4"/>
    <x v="0"/>
    <x v="4"/>
    <x v="0"/>
    <x v="1"/>
    <x v="2"/>
    <x v="0"/>
    <x v="4"/>
    <x v="1"/>
    <x v="1"/>
    <x v="0"/>
    <x v="0"/>
    <x v="1"/>
    <x v="1"/>
    <x v="4"/>
    <x v="4"/>
    <x v="1"/>
    <x v="1"/>
    <x v="1"/>
    <x v="0"/>
    <x v="2"/>
    <x v="1"/>
    <x v="0"/>
    <x v="0"/>
    <x v="0"/>
  </r>
  <r>
    <x v="0"/>
    <x v="1"/>
    <x v="9"/>
    <x v="0"/>
    <x v="2"/>
    <x v="47"/>
    <x v="1"/>
    <x v="2"/>
    <x v="3"/>
    <x v="2"/>
    <x v="3"/>
    <x v="1"/>
    <x v="4"/>
    <x v="4"/>
    <x v="1"/>
    <x v="3"/>
    <x v="3"/>
    <x v="1"/>
    <x v="0"/>
    <x v="3"/>
    <x v="1"/>
    <x v="2"/>
    <x v="1"/>
    <x v="0"/>
    <x v="1"/>
    <x v="1"/>
    <x v="4"/>
    <x v="2"/>
    <x v="0"/>
    <x v="1"/>
    <x v="1"/>
    <x v="2"/>
    <x v="1"/>
    <x v="5"/>
    <x v="3"/>
    <x v="3"/>
    <x v="1"/>
    <x v="1"/>
    <x v="4"/>
    <x v="3"/>
    <x v="5"/>
    <x v="4"/>
    <x v="1"/>
    <x v="3"/>
    <x v="1"/>
    <x v="2"/>
    <x v="0"/>
    <x v="0"/>
    <x v="0"/>
    <x v="0"/>
  </r>
  <r>
    <x v="0"/>
    <x v="1"/>
    <x v="9"/>
    <x v="0"/>
    <x v="2"/>
    <x v="47"/>
    <x v="1"/>
    <x v="2"/>
    <x v="3"/>
    <x v="3"/>
    <x v="3"/>
    <x v="1"/>
    <x v="4"/>
    <x v="0"/>
    <x v="1"/>
    <x v="4"/>
    <x v="3"/>
    <x v="1"/>
    <x v="1"/>
    <x v="3"/>
    <x v="3"/>
    <x v="4"/>
    <x v="1"/>
    <x v="0"/>
    <x v="1"/>
    <x v="3"/>
    <x v="4"/>
    <x v="2"/>
    <x v="4"/>
    <x v="0"/>
    <x v="1"/>
    <x v="3"/>
    <x v="1"/>
    <x v="4"/>
    <x v="1"/>
    <x v="3"/>
    <x v="0"/>
    <x v="2"/>
    <x v="0"/>
    <x v="0"/>
    <x v="0"/>
    <x v="0"/>
    <x v="1"/>
    <x v="0"/>
    <x v="1"/>
    <x v="0"/>
    <x v="0"/>
    <x v="0"/>
    <x v="0"/>
    <x v="0"/>
  </r>
  <r>
    <x v="0"/>
    <x v="1"/>
    <x v="9"/>
    <x v="0"/>
    <x v="2"/>
    <x v="47"/>
    <x v="0"/>
    <x v="4"/>
    <x v="1"/>
    <x v="1"/>
    <x v="1"/>
    <x v="3"/>
    <x v="5"/>
    <x v="5"/>
    <x v="4"/>
    <x v="1"/>
    <x v="1"/>
    <x v="4"/>
    <x v="1"/>
    <x v="3"/>
    <x v="3"/>
    <x v="4"/>
    <x v="4"/>
    <x v="2"/>
    <x v="3"/>
    <x v="4"/>
    <x v="1"/>
    <x v="2"/>
    <x v="5"/>
    <x v="5"/>
    <x v="4"/>
    <x v="1"/>
    <x v="4"/>
    <x v="4"/>
    <x v="4"/>
    <x v="0"/>
    <x v="4"/>
    <x v="1"/>
    <x v="4"/>
    <x v="3"/>
    <x v="5"/>
    <x v="4"/>
    <x v="1"/>
    <x v="3"/>
    <x v="0"/>
    <x v="0"/>
    <x v="4"/>
    <x v="0"/>
    <x v="0"/>
    <x v="0"/>
  </r>
  <r>
    <x v="0"/>
    <x v="1"/>
    <x v="9"/>
    <x v="0"/>
    <x v="2"/>
    <x v="47"/>
    <x v="1"/>
    <x v="3"/>
    <x v="3"/>
    <x v="1"/>
    <x v="3"/>
    <x v="2"/>
    <x v="2"/>
    <x v="4"/>
    <x v="2"/>
    <x v="2"/>
    <x v="2"/>
    <x v="3"/>
    <x v="3"/>
    <x v="3"/>
    <x v="1"/>
    <x v="0"/>
    <x v="2"/>
    <x v="0"/>
    <x v="3"/>
    <x v="1"/>
    <x v="1"/>
    <x v="0"/>
    <x v="1"/>
    <x v="1"/>
    <x v="2"/>
    <x v="3"/>
    <x v="3"/>
    <x v="1"/>
    <x v="3"/>
    <x v="3"/>
    <x v="0"/>
    <x v="1"/>
    <x v="2"/>
    <x v="2"/>
    <x v="2"/>
    <x v="2"/>
    <x v="1"/>
    <x v="1"/>
    <x v="1"/>
    <x v="1"/>
    <x v="0"/>
    <x v="0"/>
    <x v="0"/>
    <x v="0"/>
  </r>
  <r>
    <x v="0"/>
    <x v="1"/>
    <x v="9"/>
    <x v="0"/>
    <x v="2"/>
    <x v="47"/>
    <x v="1"/>
    <x v="0"/>
    <x v="2"/>
    <x v="0"/>
    <x v="2"/>
    <x v="2"/>
    <x v="2"/>
    <x v="0"/>
    <x v="0"/>
    <x v="0"/>
    <x v="0"/>
    <x v="3"/>
    <x v="1"/>
    <x v="3"/>
    <x v="0"/>
    <x v="0"/>
    <x v="2"/>
    <x v="0"/>
    <x v="0"/>
    <x v="3"/>
    <x v="1"/>
    <x v="0"/>
    <x v="1"/>
    <x v="1"/>
    <x v="2"/>
    <x v="0"/>
    <x v="0"/>
    <x v="3"/>
    <x v="0"/>
    <x v="0"/>
    <x v="0"/>
    <x v="1"/>
    <x v="2"/>
    <x v="1"/>
    <x v="4"/>
    <x v="1"/>
    <x v="1"/>
    <x v="0"/>
    <x v="0"/>
    <x v="0"/>
    <x v="0"/>
    <x v="0"/>
    <x v="0"/>
    <x v="0"/>
  </r>
  <r>
    <x v="0"/>
    <x v="1"/>
    <x v="5"/>
    <x v="0"/>
    <x v="1"/>
    <x v="1"/>
    <x v="1"/>
    <x v="2"/>
    <x v="2"/>
    <x v="3"/>
    <x v="2"/>
    <x v="2"/>
    <x v="2"/>
    <x v="2"/>
    <x v="3"/>
    <x v="2"/>
    <x v="2"/>
    <x v="1"/>
    <x v="1"/>
    <x v="3"/>
    <x v="3"/>
    <x v="4"/>
    <x v="2"/>
    <x v="0"/>
    <x v="0"/>
    <x v="3"/>
    <x v="1"/>
    <x v="4"/>
    <x v="4"/>
    <x v="2"/>
    <x v="2"/>
    <x v="3"/>
    <x v="4"/>
    <x v="5"/>
    <x v="1"/>
    <x v="1"/>
    <x v="0"/>
    <x v="1"/>
    <x v="2"/>
    <x v="2"/>
    <x v="2"/>
    <x v="5"/>
    <x v="1"/>
    <x v="1"/>
    <x v="0"/>
    <x v="0"/>
    <x v="1"/>
    <x v="0"/>
    <x v="0"/>
    <x v="0"/>
  </r>
  <r>
    <x v="0"/>
    <x v="1"/>
    <x v="5"/>
    <x v="0"/>
    <x v="1"/>
    <x v="1"/>
    <x v="1"/>
    <x v="2"/>
    <x v="2"/>
    <x v="2"/>
    <x v="2"/>
    <x v="0"/>
    <x v="3"/>
    <x v="4"/>
    <x v="2"/>
    <x v="2"/>
    <x v="3"/>
    <x v="3"/>
    <x v="3"/>
    <x v="2"/>
    <x v="0"/>
    <x v="2"/>
    <x v="1"/>
    <x v="0"/>
    <x v="0"/>
    <x v="0"/>
    <x v="1"/>
    <x v="2"/>
    <x v="0"/>
    <x v="1"/>
    <x v="0"/>
    <x v="0"/>
    <x v="3"/>
    <x v="1"/>
    <x v="1"/>
    <x v="2"/>
    <x v="0"/>
    <x v="1"/>
    <x v="5"/>
    <x v="2"/>
    <x v="5"/>
    <x v="1"/>
    <x v="1"/>
    <x v="1"/>
    <x v="1"/>
    <x v="1"/>
    <x v="1"/>
    <x v="0"/>
    <x v="0"/>
    <x v="0"/>
  </r>
  <r>
    <x v="0"/>
    <x v="1"/>
    <x v="5"/>
    <x v="0"/>
    <x v="1"/>
    <x v="1"/>
    <x v="1"/>
    <x v="3"/>
    <x v="0"/>
    <x v="1"/>
    <x v="3"/>
    <x v="2"/>
    <x v="2"/>
    <x v="0"/>
    <x v="2"/>
    <x v="0"/>
    <x v="0"/>
    <x v="2"/>
    <x v="1"/>
    <x v="2"/>
    <x v="1"/>
    <x v="2"/>
    <x v="2"/>
    <x v="0"/>
    <x v="3"/>
    <x v="1"/>
    <x v="0"/>
    <x v="2"/>
    <x v="1"/>
    <x v="1"/>
    <x v="0"/>
    <x v="0"/>
    <x v="1"/>
    <x v="3"/>
    <x v="0"/>
    <x v="0"/>
    <x v="0"/>
    <x v="2"/>
    <x v="0"/>
    <x v="0"/>
    <x v="0"/>
    <x v="0"/>
    <x v="1"/>
    <x v="1"/>
    <x v="1"/>
    <x v="1"/>
    <x v="1"/>
    <x v="0"/>
    <x v="0"/>
    <x v="0"/>
  </r>
  <r>
    <x v="0"/>
    <x v="1"/>
    <x v="5"/>
    <x v="0"/>
    <x v="1"/>
    <x v="1"/>
    <x v="1"/>
    <x v="2"/>
    <x v="3"/>
    <x v="2"/>
    <x v="3"/>
    <x v="2"/>
    <x v="2"/>
    <x v="4"/>
    <x v="3"/>
    <x v="2"/>
    <x v="2"/>
    <x v="3"/>
    <x v="4"/>
    <x v="1"/>
    <x v="3"/>
    <x v="4"/>
    <x v="2"/>
    <x v="1"/>
    <x v="1"/>
    <x v="1"/>
    <x v="0"/>
    <x v="4"/>
    <x v="4"/>
    <x v="1"/>
    <x v="2"/>
    <x v="0"/>
    <x v="4"/>
    <x v="5"/>
    <x v="4"/>
    <x v="0"/>
    <x v="0"/>
    <x v="1"/>
    <x v="1"/>
    <x v="2"/>
    <x v="2"/>
    <x v="2"/>
    <x v="1"/>
    <x v="3"/>
    <x v="1"/>
    <x v="1"/>
    <x v="2"/>
    <x v="0"/>
    <x v="0"/>
    <x v="0"/>
  </r>
  <r>
    <x v="0"/>
    <x v="1"/>
    <x v="5"/>
    <x v="0"/>
    <x v="1"/>
    <x v="1"/>
    <x v="1"/>
    <x v="3"/>
    <x v="2"/>
    <x v="2"/>
    <x v="2"/>
    <x v="2"/>
    <x v="3"/>
    <x v="4"/>
    <x v="2"/>
    <x v="2"/>
    <x v="0"/>
    <x v="2"/>
    <x v="3"/>
    <x v="2"/>
    <x v="1"/>
    <x v="2"/>
    <x v="2"/>
    <x v="0"/>
    <x v="0"/>
    <x v="3"/>
    <x v="1"/>
    <x v="2"/>
    <x v="2"/>
    <x v="3"/>
    <x v="2"/>
    <x v="3"/>
    <x v="3"/>
    <x v="1"/>
    <x v="1"/>
    <x v="3"/>
    <x v="0"/>
    <x v="1"/>
    <x v="1"/>
    <x v="4"/>
    <x v="1"/>
    <x v="1"/>
    <x v="1"/>
    <x v="1"/>
    <x v="0"/>
    <x v="0"/>
    <x v="0"/>
    <x v="0"/>
    <x v="0"/>
    <x v="0"/>
  </r>
  <r>
    <x v="0"/>
    <x v="1"/>
    <x v="5"/>
    <x v="0"/>
    <x v="1"/>
    <x v="1"/>
    <x v="1"/>
    <x v="0"/>
    <x v="2"/>
    <x v="2"/>
    <x v="3"/>
    <x v="0"/>
    <x v="3"/>
    <x v="0"/>
    <x v="0"/>
    <x v="0"/>
    <x v="0"/>
    <x v="3"/>
    <x v="1"/>
    <x v="2"/>
    <x v="0"/>
    <x v="0"/>
    <x v="0"/>
    <x v="4"/>
    <x v="0"/>
    <x v="3"/>
    <x v="0"/>
    <x v="4"/>
    <x v="1"/>
    <x v="1"/>
    <x v="0"/>
    <x v="0"/>
    <x v="0"/>
    <x v="3"/>
    <x v="1"/>
    <x v="3"/>
    <x v="3"/>
    <x v="1"/>
    <x v="1"/>
    <x v="1"/>
    <x v="2"/>
    <x v="5"/>
    <x v="1"/>
    <x v="1"/>
    <x v="1"/>
    <x v="1"/>
    <x v="1"/>
    <x v="0"/>
    <x v="0"/>
    <x v="0"/>
  </r>
  <r>
    <x v="0"/>
    <x v="1"/>
    <x v="5"/>
    <x v="0"/>
    <x v="1"/>
    <x v="1"/>
    <x v="1"/>
    <x v="0"/>
    <x v="0"/>
    <x v="2"/>
    <x v="2"/>
    <x v="2"/>
    <x v="3"/>
    <x v="0"/>
    <x v="0"/>
    <x v="0"/>
    <x v="0"/>
    <x v="2"/>
    <x v="3"/>
    <x v="3"/>
    <x v="0"/>
    <x v="0"/>
    <x v="2"/>
    <x v="0"/>
    <x v="0"/>
    <x v="3"/>
    <x v="1"/>
    <x v="0"/>
    <x v="1"/>
    <x v="1"/>
    <x v="0"/>
    <x v="3"/>
    <x v="3"/>
    <x v="1"/>
    <x v="0"/>
    <x v="3"/>
    <x v="0"/>
    <x v="1"/>
    <x v="2"/>
    <x v="1"/>
    <x v="1"/>
    <x v="2"/>
    <x v="1"/>
    <x v="1"/>
    <x v="0"/>
    <x v="1"/>
    <x v="0"/>
    <x v="0"/>
    <x v="0"/>
    <x v="0"/>
  </r>
  <r>
    <x v="0"/>
    <x v="1"/>
    <x v="5"/>
    <x v="0"/>
    <x v="1"/>
    <x v="1"/>
    <x v="1"/>
    <x v="2"/>
    <x v="3"/>
    <x v="2"/>
    <x v="3"/>
    <x v="1"/>
    <x v="4"/>
    <x v="3"/>
    <x v="1"/>
    <x v="4"/>
    <x v="3"/>
    <x v="1"/>
    <x v="3"/>
    <x v="2"/>
    <x v="3"/>
    <x v="4"/>
    <x v="2"/>
    <x v="0"/>
    <x v="1"/>
    <x v="1"/>
    <x v="4"/>
    <x v="0"/>
    <x v="6"/>
    <x v="6"/>
    <x v="1"/>
    <x v="2"/>
    <x v="1"/>
    <x v="5"/>
    <x v="4"/>
    <x v="3"/>
    <x v="0"/>
    <x v="1"/>
    <x v="1"/>
    <x v="1"/>
    <x v="2"/>
    <x v="4"/>
    <x v="1"/>
    <x v="1"/>
    <x v="0"/>
    <x v="1"/>
    <x v="1"/>
    <x v="0"/>
    <x v="0"/>
    <x v="0"/>
  </r>
  <r>
    <x v="0"/>
    <x v="1"/>
    <x v="5"/>
    <x v="0"/>
    <x v="1"/>
    <x v="1"/>
    <x v="1"/>
    <x v="3"/>
    <x v="3"/>
    <x v="2"/>
    <x v="3"/>
    <x v="2"/>
    <x v="3"/>
    <x v="4"/>
    <x v="0"/>
    <x v="2"/>
    <x v="0"/>
    <x v="2"/>
    <x v="1"/>
    <x v="2"/>
    <x v="0"/>
    <x v="0"/>
    <x v="1"/>
    <x v="3"/>
    <x v="1"/>
    <x v="3"/>
    <x v="1"/>
    <x v="0"/>
    <x v="1"/>
    <x v="1"/>
    <x v="0"/>
    <x v="3"/>
    <x v="0"/>
    <x v="1"/>
    <x v="1"/>
    <x v="3"/>
    <x v="3"/>
    <x v="1"/>
    <x v="1"/>
    <x v="1"/>
    <x v="4"/>
    <x v="2"/>
    <x v="1"/>
    <x v="1"/>
    <x v="1"/>
    <x v="2"/>
    <x v="0"/>
    <x v="0"/>
    <x v="0"/>
    <x v="0"/>
  </r>
  <r>
    <x v="0"/>
    <x v="1"/>
    <x v="5"/>
    <x v="0"/>
    <x v="1"/>
    <x v="1"/>
    <x v="1"/>
    <x v="3"/>
    <x v="3"/>
    <x v="3"/>
    <x v="2"/>
    <x v="1"/>
    <x v="3"/>
    <x v="4"/>
    <x v="2"/>
    <x v="3"/>
    <x v="2"/>
    <x v="1"/>
    <x v="1"/>
    <x v="3"/>
    <x v="1"/>
    <x v="2"/>
    <x v="2"/>
    <x v="0"/>
    <x v="0"/>
    <x v="3"/>
    <x v="1"/>
    <x v="0"/>
    <x v="0"/>
    <x v="1"/>
    <x v="1"/>
    <x v="2"/>
    <x v="3"/>
    <x v="5"/>
    <x v="1"/>
    <x v="1"/>
    <x v="0"/>
    <x v="1"/>
    <x v="2"/>
    <x v="1"/>
    <x v="4"/>
    <x v="5"/>
    <x v="1"/>
    <x v="1"/>
    <x v="0"/>
    <x v="1"/>
    <x v="1"/>
    <x v="0"/>
    <x v="0"/>
    <x v="0"/>
  </r>
  <r>
    <x v="0"/>
    <x v="1"/>
    <x v="5"/>
    <x v="0"/>
    <x v="1"/>
    <x v="1"/>
    <x v="0"/>
    <x v="0"/>
    <x v="2"/>
    <x v="2"/>
    <x v="2"/>
    <x v="2"/>
    <x v="3"/>
    <x v="4"/>
    <x v="0"/>
    <x v="0"/>
    <x v="0"/>
    <x v="0"/>
    <x v="1"/>
    <x v="3"/>
    <x v="1"/>
    <x v="0"/>
    <x v="0"/>
    <x v="0"/>
    <x v="0"/>
    <x v="3"/>
    <x v="0"/>
    <x v="1"/>
    <x v="1"/>
    <x v="1"/>
    <x v="0"/>
    <x v="0"/>
    <x v="2"/>
    <x v="1"/>
    <x v="1"/>
    <x v="0"/>
    <x v="3"/>
    <x v="1"/>
    <x v="1"/>
    <x v="1"/>
    <x v="2"/>
    <x v="2"/>
    <x v="1"/>
    <x v="1"/>
    <x v="1"/>
    <x v="0"/>
    <x v="0"/>
    <x v="0"/>
    <x v="0"/>
    <x v="0"/>
  </r>
  <r>
    <x v="0"/>
    <x v="1"/>
    <x v="5"/>
    <x v="0"/>
    <x v="1"/>
    <x v="1"/>
    <x v="1"/>
    <x v="3"/>
    <x v="0"/>
    <x v="2"/>
    <x v="2"/>
    <x v="0"/>
    <x v="0"/>
    <x v="0"/>
    <x v="2"/>
    <x v="0"/>
    <x v="0"/>
    <x v="2"/>
    <x v="0"/>
    <x v="0"/>
    <x v="0"/>
    <x v="0"/>
    <x v="2"/>
    <x v="0"/>
    <x v="1"/>
    <x v="3"/>
    <x v="1"/>
    <x v="4"/>
    <x v="1"/>
    <x v="1"/>
    <x v="0"/>
    <x v="5"/>
    <x v="3"/>
    <x v="1"/>
    <x v="1"/>
    <x v="3"/>
    <x v="3"/>
    <x v="1"/>
    <x v="2"/>
    <x v="3"/>
    <x v="2"/>
    <x v="2"/>
    <x v="1"/>
    <x v="1"/>
    <x v="0"/>
    <x v="1"/>
    <x v="0"/>
    <x v="0"/>
    <x v="0"/>
    <x v="0"/>
  </r>
  <r>
    <x v="0"/>
    <x v="1"/>
    <x v="5"/>
    <x v="0"/>
    <x v="1"/>
    <x v="1"/>
    <x v="1"/>
    <x v="3"/>
    <x v="2"/>
    <x v="2"/>
    <x v="2"/>
    <x v="2"/>
    <x v="3"/>
    <x v="6"/>
    <x v="0"/>
    <x v="2"/>
    <x v="2"/>
    <x v="3"/>
    <x v="1"/>
    <x v="4"/>
    <x v="1"/>
    <x v="0"/>
    <x v="3"/>
    <x v="1"/>
    <x v="1"/>
    <x v="3"/>
    <x v="1"/>
    <x v="2"/>
    <x v="1"/>
    <x v="1"/>
    <x v="2"/>
    <x v="3"/>
    <x v="3"/>
    <x v="3"/>
    <x v="1"/>
    <x v="3"/>
    <x v="0"/>
    <x v="1"/>
    <x v="1"/>
    <x v="1"/>
    <x v="2"/>
    <x v="2"/>
    <x v="1"/>
    <x v="1"/>
    <x v="0"/>
    <x v="0"/>
    <x v="1"/>
    <x v="0"/>
    <x v="0"/>
    <x v="0"/>
  </r>
  <r>
    <x v="0"/>
    <x v="1"/>
    <x v="5"/>
    <x v="0"/>
    <x v="1"/>
    <x v="1"/>
    <x v="1"/>
    <x v="0"/>
    <x v="0"/>
    <x v="0"/>
    <x v="0"/>
    <x v="0"/>
    <x v="0"/>
    <x v="0"/>
    <x v="0"/>
    <x v="0"/>
    <x v="0"/>
    <x v="3"/>
    <x v="1"/>
    <x v="3"/>
    <x v="0"/>
    <x v="0"/>
    <x v="0"/>
    <x v="0"/>
    <x v="0"/>
    <x v="0"/>
    <x v="0"/>
    <x v="4"/>
    <x v="1"/>
    <x v="1"/>
    <x v="0"/>
    <x v="0"/>
    <x v="0"/>
    <x v="0"/>
    <x v="0"/>
    <x v="0"/>
    <x v="3"/>
    <x v="1"/>
    <x v="1"/>
    <x v="4"/>
    <x v="1"/>
    <x v="1"/>
    <x v="1"/>
    <x v="0"/>
    <x v="1"/>
    <x v="0"/>
    <x v="0"/>
    <x v="0"/>
    <x v="0"/>
    <x v="0"/>
  </r>
  <r>
    <x v="0"/>
    <x v="1"/>
    <x v="5"/>
    <x v="0"/>
    <x v="1"/>
    <x v="1"/>
    <x v="1"/>
    <x v="3"/>
    <x v="2"/>
    <x v="2"/>
    <x v="2"/>
    <x v="2"/>
    <x v="3"/>
    <x v="4"/>
    <x v="2"/>
    <x v="0"/>
    <x v="2"/>
    <x v="3"/>
    <x v="1"/>
    <x v="3"/>
    <x v="0"/>
    <x v="2"/>
    <x v="2"/>
    <x v="0"/>
    <x v="0"/>
    <x v="3"/>
    <x v="1"/>
    <x v="0"/>
    <x v="1"/>
    <x v="1"/>
    <x v="0"/>
    <x v="3"/>
    <x v="2"/>
    <x v="3"/>
    <x v="1"/>
    <x v="3"/>
    <x v="0"/>
    <x v="1"/>
    <x v="1"/>
    <x v="1"/>
    <x v="2"/>
    <x v="2"/>
    <x v="1"/>
    <x v="1"/>
    <x v="0"/>
    <x v="1"/>
    <x v="1"/>
    <x v="0"/>
    <x v="0"/>
    <x v="0"/>
  </r>
  <r>
    <x v="0"/>
    <x v="1"/>
    <x v="5"/>
    <x v="0"/>
    <x v="1"/>
    <x v="1"/>
    <x v="1"/>
    <x v="3"/>
    <x v="2"/>
    <x v="3"/>
    <x v="2"/>
    <x v="3"/>
    <x v="2"/>
    <x v="4"/>
    <x v="2"/>
    <x v="2"/>
    <x v="2"/>
    <x v="3"/>
    <x v="3"/>
    <x v="2"/>
    <x v="1"/>
    <x v="3"/>
    <x v="3"/>
    <x v="3"/>
    <x v="2"/>
    <x v="3"/>
    <x v="1"/>
    <x v="0"/>
    <x v="1"/>
    <x v="1"/>
    <x v="2"/>
    <x v="3"/>
    <x v="2"/>
    <x v="2"/>
    <x v="2"/>
    <x v="2"/>
    <x v="1"/>
    <x v="1"/>
    <x v="1"/>
    <x v="1"/>
    <x v="2"/>
    <x v="1"/>
    <x v="1"/>
    <x v="1"/>
    <x v="1"/>
    <x v="0"/>
    <x v="1"/>
    <x v="0"/>
    <x v="0"/>
    <x v="0"/>
  </r>
  <r>
    <x v="0"/>
    <x v="1"/>
    <x v="5"/>
    <x v="0"/>
    <x v="1"/>
    <x v="1"/>
    <x v="1"/>
    <x v="2"/>
    <x v="2"/>
    <x v="3"/>
    <x v="3"/>
    <x v="1"/>
    <x v="2"/>
    <x v="4"/>
    <x v="0"/>
    <x v="0"/>
    <x v="3"/>
    <x v="3"/>
    <x v="1"/>
    <x v="2"/>
    <x v="0"/>
    <x v="3"/>
    <x v="2"/>
    <x v="3"/>
    <x v="3"/>
    <x v="4"/>
    <x v="0"/>
    <x v="0"/>
    <x v="1"/>
    <x v="1"/>
    <x v="0"/>
    <x v="0"/>
    <x v="1"/>
    <x v="4"/>
    <x v="3"/>
    <x v="3"/>
    <x v="3"/>
    <x v="1"/>
    <x v="1"/>
    <x v="1"/>
    <x v="2"/>
    <x v="1"/>
    <x v="1"/>
    <x v="1"/>
    <x v="1"/>
    <x v="0"/>
    <x v="0"/>
    <x v="0"/>
    <x v="0"/>
    <x v="0"/>
  </r>
  <r>
    <x v="0"/>
    <x v="1"/>
    <x v="5"/>
    <x v="0"/>
    <x v="1"/>
    <x v="1"/>
    <x v="0"/>
    <x v="3"/>
    <x v="3"/>
    <x v="2"/>
    <x v="2"/>
    <x v="1"/>
    <x v="2"/>
    <x v="4"/>
    <x v="3"/>
    <x v="0"/>
    <x v="3"/>
    <x v="3"/>
    <x v="3"/>
    <x v="3"/>
    <x v="1"/>
    <x v="2"/>
    <x v="2"/>
    <x v="0"/>
    <x v="1"/>
    <x v="1"/>
    <x v="1"/>
    <x v="0"/>
    <x v="1"/>
    <x v="1"/>
    <x v="0"/>
    <x v="0"/>
    <x v="1"/>
    <x v="1"/>
    <x v="1"/>
    <x v="1"/>
    <x v="1"/>
    <x v="1"/>
    <x v="1"/>
    <x v="1"/>
    <x v="2"/>
    <x v="2"/>
    <x v="1"/>
    <x v="3"/>
    <x v="1"/>
    <x v="0"/>
    <x v="1"/>
    <x v="0"/>
    <x v="0"/>
    <x v="0"/>
  </r>
  <r>
    <x v="0"/>
    <x v="1"/>
    <x v="5"/>
    <x v="0"/>
    <x v="1"/>
    <x v="1"/>
    <x v="2"/>
    <x v="0"/>
    <x v="0"/>
    <x v="0"/>
    <x v="2"/>
    <x v="0"/>
    <x v="0"/>
    <x v="0"/>
    <x v="2"/>
    <x v="0"/>
    <x v="0"/>
    <x v="3"/>
    <x v="0"/>
    <x v="3"/>
    <x v="0"/>
    <x v="2"/>
    <x v="2"/>
    <x v="0"/>
    <x v="4"/>
    <x v="3"/>
    <x v="2"/>
    <x v="4"/>
    <x v="0"/>
    <x v="2"/>
    <x v="2"/>
    <x v="0"/>
    <x v="1"/>
    <x v="0"/>
    <x v="1"/>
    <x v="0"/>
    <x v="3"/>
    <x v="1"/>
    <x v="3"/>
    <x v="1"/>
    <x v="1"/>
    <x v="1"/>
    <x v="1"/>
    <x v="0"/>
    <x v="1"/>
    <x v="0"/>
    <x v="0"/>
    <x v="0"/>
    <x v="0"/>
    <x v="0"/>
  </r>
  <r>
    <x v="0"/>
    <x v="1"/>
    <x v="5"/>
    <x v="0"/>
    <x v="1"/>
    <x v="1"/>
    <x v="1"/>
    <x v="2"/>
    <x v="0"/>
    <x v="2"/>
    <x v="2"/>
    <x v="0"/>
    <x v="4"/>
    <x v="4"/>
    <x v="2"/>
    <x v="0"/>
    <x v="0"/>
    <x v="0"/>
    <x v="3"/>
    <x v="0"/>
    <x v="0"/>
    <x v="0"/>
    <x v="2"/>
    <x v="0"/>
    <x v="2"/>
    <x v="2"/>
    <x v="2"/>
    <x v="1"/>
    <x v="1"/>
    <x v="1"/>
    <x v="0"/>
    <x v="0"/>
    <x v="0"/>
    <x v="2"/>
    <x v="0"/>
    <x v="2"/>
    <x v="3"/>
    <x v="1"/>
    <x v="3"/>
    <x v="4"/>
    <x v="1"/>
    <x v="1"/>
    <x v="1"/>
    <x v="0"/>
    <x v="0"/>
    <x v="0"/>
    <x v="0"/>
    <x v="0"/>
    <x v="0"/>
    <x v="0"/>
  </r>
  <r>
    <x v="0"/>
    <x v="1"/>
    <x v="5"/>
    <x v="0"/>
    <x v="1"/>
    <x v="1"/>
    <x v="1"/>
    <x v="3"/>
    <x v="2"/>
    <x v="2"/>
    <x v="2"/>
    <x v="0"/>
    <x v="2"/>
    <x v="2"/>
    <x v="0"/>
    <x v="2"/>
    <x v="2"/>
    <x v="3"/>
    <x v="1"/>
    <x v="0"/>
    <x v="0"/>
    <x v="0"/>
    <x v="2"/>
    <x v="0"/>
    <x v="0"/>
    <x v="1"/>
    <x v="1"/>
    <x v="2"/>
    <x v="0"/>
    <x v="1"/>
    <x v="2"/>
    <x v="2"/>
    <x v="1"/>
    <x v="5"/>
    <x v="1"/>
    <x v="3"/>
    <x v="0"/>
    <x v="1"/>
    <x v="2"/>
    <x v="3"/>
    <x v="4"/>
    <x v="2"/>
    <x v="1"/>
    <x v="1"/>
    <x v="1"/>
    <x v="1"/>
    <x v="1"/>
    <x v="0"/>
    <x v="0"/>
    <x v="0"/>
  </r>
  <r>
    <x v="0"/>
    <x v="1"/>
    <x v="9"/>
    <x v="0"/>
    <x v="5"/>
    <x v="35"/>
    <x v="0"/>
    <x v="3"/>
    <x v="2"/>
    <x v="2"/>
    <x v="2"/>
    <x v="2"/>
    <x v="2"/>
    <x v="2"/>
    <x v="3"/>
    <x v="3"/>
    <x v="2"/>
    <x v="3"/>
    <x v="1"/>
    <x v="3"/>
    <x v="1"/>
    <x v="2"/>
    <x v="2"/>
    <x v="0"/>
    <x v="0"/>
    <x v="3"/>
    <x v="0"/>
    <x v="2"/>
    <x v="1"/>
    <x v="1"/>
    <x v="0"/>
    <x v="0"/>
    <x v="3"/>
    <x v="3"/>
    <x v="3"/>
    <x v="3"/>
    <x v="4"/>
    <x v="1"/>
    <x v="1"/>
    <x v="1"/>
    <x v="2"/>
    <x v="2"/>
    <x v="1"/>
    <x v="0"/>
    <x v="1"/>
    <x v="0"/>
    <x v="0"/>
    <x v="0"/>
    <x v="0"/>
    <x v="0"/>
  </r>
  <r>
    <x v="0"/>
    <x v="1"/>
    <x v="9"/>
    <x v="0"/>
    <x v="5"/>
    <x v="35"/>
    <x v="1"/>
    <x v="3"/>
    <x v="3"/>
    <x v="3"/>
    <x v="3"/>
    <x v="1"/>
    <x v="2"/>
    <x v="4"/>
    <x v="3"/>
    <x v="2"/>
    <x v="3"/>
    <x v="3"/>
    <x v="3"/>
    <x v="3"/>
    <x v="1"/>
    <x v="0"/>
    <x v="0"/>
    <x v="0"/>
    <x v="1"/>
    <x v="3"/>
    <x v="0"/>
    <x v="0"/>
    <x v="1"/>
    <x v="1"/>
    <x v="0"/>
    <x v="3"/>
    <x v="1"/>
    <x v="5"/>
    <x v="1"/>
    <x v="0"/>
    <x v="3"/>
    <x v="1"/>
    <x v="1"/>
    <x v="1"/>
    <x v="4"/>
    <x v="1"/>
    <x v="1"/>
    <x v="3"/>
    <x v="1"/>
    <x v="1"/>
    <x v="1"/>
    <x v="0"/>
    <x v="0"/>
    <x v="0"/>
  </r>
  <r>
    <x v="0"/>
    <x v="1"/>
    <x v="5"/>
    <x v="0"/>
    <x v="16"/>
    <x v="24"/>
    <x v="0"/>
    <x v="0"/>
    <x v="4"/>
    <x v="0"/>
    <x v="0"/>
    <x v="4"/>
    <x v="0"/>
    <x v="6"/>
    <x v="0"/>
    <x v="6"/>
    <x v="0"/>
    <x v="0"/>
    <x v="0"/>
    <x v="0"/>
    <x v="0"/>
    <x v="0"/>
    <x v="0"/>
    <x v="4"/>
    <x v="4"/>
    <x v="0"/>
    <x v="0"/>
    <x v="4"/>
    <x v="1"/>
    <x v="1"/>
    <x v="0"/>
    <x v="0"/>
    <x v="0"/>
    <x v="0"/>
    <x v="0"/>
    <x v="0"/>
    <x v="3"/>
    <x v="1"/>
    <x v="3"/>
    <x v="4"/>
    <x v="1"/>
    <x v="1"/>
    <x v="1"/>
    <x v="0"/>
    <x v="0"/>
    <x v="0"/>
    <x v="2"/>
    <x v="0"/>
    <x v="0"/>
    <x v="0"/>
  </r>
  <r>
    <x v="0"/>
    <x v="1"/>
    <x v="5"/>
    <x v="0"/>
    <x v="16"/>
    <x v="53"/>
    <x v="0"/>
    <x v="3"/>
    <x v="2"/>
    <x v="1"/>
    <x v="2"/>
    <x v="2"/>
    <x v="3"/>
    <x v="4"/>
    <x v="2"/>
    <x v="2"/>
    <x v="2"/>
    <x v="2"/>
    <x v="1"/>
    <x v="3"/>
    <x v="0"/>
    <x v="0"/>
    <x v="0"/>
    <x v="4"/>
    <x v="0"/>
    <x v="3"/>
    <x v="0"/>
    <x v="4"/>
    <x v="1"/>
    <x v="1"/>
    <x v="5"/>
    <x v="5"/>
    <x v="1"/>
    <x v="5"/>
    <x v="3"/>
    <x v="3"/>
    <x v="0"/>
    <x v="1"/>
    <x v="1"/>
    <x v="1"/>
    <x v="2"/>
    <x v="2"/>
    <x v="1"/>
    <x v="1"/>
    <x v="1"/>
    <x v="1"/>
    <x v="1"/>
    <x v="0"/>
    <x v="0"/>
    <x v="0"/>
  </r>
  <r>
    <x v="0"/>
    <x v="1"/>
    <x v="9"/>
    <x v="0"/>
    <x v="5"/>
    <x v="35"/>
    <x v="0"/>
    <x v="2"/>
    <x v="3"/>
    <x v="4"/>
    <x v="3"/>
    <x v="2"/>
    <x v="5"/>
    <x v="3"/>
    <x v="2"/>
    <x v="4"/>
    <x v="3"/>
    <x v="1"/>
    <x v="1"/>
    <x v="3"/>
    <x v="0"/>
    <x v="0"/>
    <x v="3"/>
    <x v="3"/>
    <x v="2"/>
    <x v="2"/>
    <x v="3"/>
    <x v="3"/>
    <x v="1"/>
    <x v="1"/>
    <x v="0"/>
    <x v="1"/>
    <x v="2"/>
    <x v="2"/>
    <x v="2"/>
    <x v="2"/>
    <x v="1"/>
    <x v="1"/>
    <x v="3"/>
    <x v="4"/>
    <x v="1"/>
    <x v="1"/>
    <x v="1"/>
    <x v="2"/>
    <x v="0"/>
    <x v="0"/>
    <x v="1"/>
    <x v="0"/>
    <x v="0"/>
    <x v="0"/>
  </r>
  <r>
    <x v="0"/>
    <x v="1"/>
    <x v="9"/>
    <x v="0"/>
    <x v="2"/>
    <x v="56"/>
    <x v="0"/>
    <x v="3"/>
    <x v="3"/>
    <x v="3"/>
    <x v="3"/>
    <x v="1"/>
    <x v="2"/>
    <x v="4"/>
    <x v="3"/>
    <x v="2"/>
    <x v="3"/>
    <x v="3"/>
    <x v="3"/>
    <x v="2"/>
    <x v="3"/>
    <x v="2"/>
    <x v="1"/>
    <x v="0"/>
    <x v="1"/>
    <x v="1"/>
    <x v="0"/>
    <x v="4"/>
    <x v="1"/>
    <x v="1"/>
    <x v="2"/>
    <x v="0"/>
    <x v="1"/>
    <x v="5"/>
    <x v="1"/>
    <x v="0"/>
    <x v="0"/>
    <x v="1"/>
    <x v="2"/>
    <x v="1"/>
    <x v="4"/>
    <x v="1"/>
    <x v="1"/>
    <x v="0"/>
    <x v="0"/>
    <x v="1"/>
    <x v="0"/>
    <x v="0"/>
    <x v="0"/>
    <x v="0"/>
  </r>
  <r>
    <x v="0"/>
    <x v="1"/>
    <x v="9"/>
    <x v="0"/>
    <x v="2"/>
    <x v="56"/>
    <x v="1"/>
    <x v="3"/>
    <x v="0"/>
    <x v="3"/>
    <x v="2"/>
    <x v="1"/>
    <x v="3"/>
    <x v="0"/>
    <x v="2"/>
    <x v="0"/>
    <x v="0"/>
    <x v="1"/>
    <x v="1"/>
    <x v="0"/>
    <x v="0"/>
    <x v="1"/>
    <x v="2"/>
    <x v="0"/>
    <x v="1"/>
    <x v="3"/>
    <x v="0"/>
    <x v="0"/>
    <x v="1"/>
    <x v="1"/>
    <x v="0"/>
    <x v="0"/>
    <x v="0"/>
    <x v="3"/>
    <x v="3"/>
    <x v="3"/>
    <x v="0"/>
    <x v="1"/>
    <x v="3"/>
    <x v="4"/>
    <x v="1"/>
    <x v="1"/>
    <x v="1"/>
    <x v="1"/>
    <x v="0"/>
    <x v="1"/>
    <x v="1"/>
    <x v="0"/>
    <x v="0"/>
    <x v="0"/>
  </r>
  <r>
    <x v="0"/>
    <x v="1"/>
    <x v="9"/>
    <x v="0"/>
    <x v="2"/>
    <x v="56"/>
    <x v="0"/>
    <x v="2"/>
    <x v="1"/>
    <x v="1"/>
    <x v="1"/>
    <x v="2"/>
    <x v="4"/>
    <x v="2"/>
    <x v="2"/>
    <x v="2"/>
    <x v="3"/>
    <x v="3"/>
    <x v="3"/>
    <x v="1"/>
    <x v="0"/>
    <x v="0"/>
    <x v="4"/>
    <x v="1"/>
    <x v="1"/>
    <x v="4"/>
    <x v="1"/>
    <x v="4"/>
    <x v="6"/>
    <x v="1"/>
    <x v="4"/>
    <x v="1"/>
    <x v="1"/>
    <x v="5"/>
    <x v="4"/>
    <x v="4"/>
    <x v="4"/>
    <x v="1"/>
    <x v="4"/>
    <x v="2"/>
    <x v="5"/>
    <x v="1"/>
    <x v="1"/>
    <x v="1"/>
    <x v="1"/>
    <x v="2"/>
    <x v="5"/>
    <x v="0"/>
    <x v="0"/>
    <x v="0"/>
  </r>
  <r>
    <x v="0"/>
    <x v="1"/>
    <x v="9"/>
    <x v="0"/>
    <x v="2"/>
    <x v="56"/>
    <x v="1"/>
    <x v="2"/>
    <x v="1"/>
    <x v="3"/>
    <x v="3"/>
    <x v="3"/>
    <x v="4"/>
    <x v="1"/>
    <x v="3"/>
    <x v="3"/>
    <x v="3"/>
    <x v="1"/>
    <x v="3"/>
    <x v="1"/>
    <x v="1"/>
    <x v="1"/>
    <x v="2"/>
    <x v="0"/>
    <x v="1"/>
    <x v="4"/>
    <x v="0"/>
    <x v="4"/>
    <x v="1"/>
    <x v="1"/>
    <x v="2"/>
    <x v="0"/>
    <x v="3"/>
    <x v="1"/>
    <x v="3"/>
    <x v="3"/>
    <x v="0"/>
    <x v="1"/>
    <x v="2"/>
    <x v="3"/>
    <x v="5"/>
    <x v="2"/>
    <x v="1"/>
    <x v="1"/>
    <x v="1"/>
    <x v="1"/>
    <x v="2"/>
    <x v="0"/>
    <x v="0"/>
    <x v="0"/>
  </r>
  <r>
    <x v="0"/>
    <x v="1"/>
    <x v="9"/>
    <x v="0"/>
    <x v="2"/>
    <x v="56"/>
    <x v="1"/>
    <x v="2"/>
    <x v="3"/>
    <x v="3"/>
    <x v="3"/>
    <x v="1"/>
    <x v="4"/>
    <x v="2"/>
    <x v="3"/>
    <x v="3"/>
    <x v="2"/>
    <x v="1"/>
    <x v="3"/>
    <x v="2"/>
    <x v="3"/>
    <x v="3"/>
    <x v="2"/>
    <x v="0"/>
    <x v="0"/>
    <x v="1"/>
    <x v="2"/>
    <x v="4"/>
    <x v="1"/>
    <x v="1"/>
    <x v="1"/>
    <x v="3"/>
    <x v="1"/>
    <x v="4"/>
    <x v="2"/>
    <x v="2"/>
    <x v="1"/>
    <x v="1"/>
    <x v="5"/>
    <x v="5"/>
    <x v="2"/>
    <x v="1"/>
    <x v="1"/>
    <x v="2"/>
    <x v="1"/>
    <x v="2"/>
    <x v="2"/>
    <x v="0"/>
    <x v="0"/>
    <x v="0"/>
  </r>
  <r>
    <x v="0"/>
    <x v="1"/>
    <x v="9"/>
    <x v="0"/>
    <x v="2"/>
    <x v="56"/>
    <x v="0"/>
    <x v="3"/>
    <x v="2"/>
    <x v="1"/>
    <x v="3"/>
    <x v="1"/>
    <x v="2"/>
    <x v="4"/>
    <x v="0"/>
    <x v="0"/>
    <x v="2"/>
    <x v="3"/>
    <x v="1"/>
    <x v="0"/>
    <x v="0"/>
    <x v="0"/>
    <x v="2"/>
    <x v="0"/>
    <x v="0"/>
    <x v="1"/>
    <x v="0"/>
    <x v="4"/>
    <x v="0"/>
    <x v="1"/>
    <x v="2"/>
    <x v="2"/>
    <x v="3"/>
    <x v="1"/>
    <x v="1"/>
    <x v="2"/>
    <x v="0"/>
    <x v="1"/>
    <x v="1"/>
    <x v="2"/>
    <x v="4"/>
    <x v="2"/>
    <x v="1"/>
    <x v="1"/>
    <x v="0"/>
    <x v="1"/>
    <x v="1"/>
    <x v="0"/>
    <x v="0"/>
    <x v="0"/>
  </r>
  <r>
    <x v="0"/>
    <x v="1"/>
    <x v="9"/>
    <x v="0"/>
    <x v="2"/>
    <x v="56"/>
    <x v="0"/>
    <x v="2"/>
    <x v="0"/>
    <x v="1"/>
    <x v="1"/>
    <x v="2"/>
    <x v="4"/>
    <x v="5"/>
    <x v="0"/>
    <x v="0"/>
    <x v="0"/>
    <x v="3"/>
    <x v="0"/>
    <x v="0"/>
    <x v="0"/>
    <x v="3"/>
    <x v="0"/>
    <x v="0"/>
    <x v="4"/>
    <x v="2"/>
    <x v="2"/>
    <x v="3"/>
    <x v="1"/>
    <x v="1"/>
    <x v="0"/>
    <x v="0"/>
    <x v="0"/>
    <x v="4"/>
    <x v="1"/>
    <x v="2"/>
    <x v="4"/>
    <x v="1"/>
    <x v="4"/>
    <x v="3"/>
    <x v="5"/>
    <x v="3"/>
    <x v="1"/>
    <x v="0"/>
    <x v="0"/>
    <x v="1"/>
    <x v="1"/>
    <x v="0"/>
    <x v="0"/>
    <x v="0"/>
  </r>
  <r>
    <x v="0"/>
    <x v="1"/>
    <x v="9"/>
    <x v="0"/>
    <x v="2"/>
    <x v="56"/>
    <x v="1"/>
    <x v="3"/>
    <x v="2"/>
    <x v="3"/>
    <x v="3"/>
    <x v="2"/>
    <x v="0"/>
    <x v="4"/>
    <x v="2"/>
    <x v="2"/>
    <x v="2"/>
    <x v="3"/>
    <x v="3"/>
    <x v="2"/>
    <x v="1"/>
    <x v="0"/>
    <x v="0"/>
    <x v="4"/>
    <x v="1"/>
    <x v="1"/>
    <x v="2"/>
    <x v="4"/>
    <x v="2"/>
    <x v="3"/>
    <x v="2"/>
    <x v="3"/>
    <x v="1"/>
    <x v="3"/>
    <x v="4"/>
    <x v="3"/>
    <x v="1"/>
    <x v="1"/>
    <x v="2"/>
    <x v="3"/>
    <x v="4"/>
    <x v="2"/>
    <x v="1"/>
    <x v="1"/>
    <x v="0"/>
    <x v="1"/>
    <x v="0"/>
    <x v="0"/>
    <x v="0"/>
    <x v="0"/>
  </r>
  <r>
    <x v="0"/>
    <x v="1"/>
    <x v="9"/>
    <x v="0"/>
    <x v="2"/>
    <x v="56"/>
    <x v="0"/>
    <x v="3"/>
    <x v="2"/>
    <x v="3"/>
    <x v="3"/>
    <x v="1"/>
    <x v="5"/>
    <x v="2"/>
    <x v="3"/>
    <x v="3"/>
    <x v="3"/>
    <x v="2"/>
    <x v="3"/>
    <x v="3"/>
    <x v="3"/>
    <x v="2"/>
    <x v="1"/>
    <x v="1"/>
    <x v="1"/>
    <x v="3"/>
    <x v="1"/>
    <x v="0"/>
    <x v="0"/>
    <x v="0"/>
    <x v="2"/>
    <x v="0"/>
    <x v="4"/>
    <x v="5"/>
    <x v="4"/>
    <x v="2"/>
    <x v="1"/>
    <x v="1"/>
    <x v="2"/>
    <x v="4"/>
    <x v="4"/>
    <x v="1"/>
    <x v="1"/>
    <x v="3"/>
    <x v="0"/>
    <x v="0"/>
    <x v="3"/>
    <x v="0"/>
    <x v="0"/>
    <x v="0"/>
  </r>
  <r>
    <x v="0"/>
    <x v="1"/>
    <x v="9"/>
    <x v="0"/>
    <x v="2"/>
    <x v="56"/>
    <x v="1"/>
    <x v="2"/>
    <x v="3"/>
    <x v="1"/>
    <x v="3"/>
    <x v="3"/>
    <x v="4"/>
    <x v="4"/>
    <x v="0"/>
    <x v="0"/>
    <x v="3"/>
    <x v="3"/>
    <x v="3"/>
    <x v="2"/>
    <x v="0"/>
    <x v="0"/>
    <x v="2"/>
    <x v="0"/>
    <x v="1"/>
    <x v="1"/>
    <x v="4"/>
    <x v="4"/>
    <x v="1"/>
    <x v="1"/>
    <x v="2"/>
    <x v="0"/>
    <x v="4"/>
    <x v="4"/>
    <x v="4"/>
    <x v="3"/>
    <x v="1"/>
    <x v="1"/>
    <x v="2"/>
    <x v="3"/>
    <x v="2"/>
    <x v="2"/>
    <x v="1"/>
    <x v="3"/>
    <x v="1"/>
    <x v="0"/>
    <x v="2"/>
    <x v="0"/>
    <x v="0"/>
    <x v="0"/>
  </r>
  <r>
    <x v="0"/>
    <x v="1"/>
    <x v="9"/>
    <x v="0"/>
    <x v="2"/>
    <x v="56"/>
    <x v="0"/>
    <x v="2"/>
    <x v="2"/>
    <x v="1"/>
    <x v="3"/>
    <x v="1"/>
    <x v="2"/>
    <x v="0"/>
    <x v="2"/>
    <x v="2"/>
    <x v="2"/>
    <x v="3"/>
    <x v="3"/>
    <x v="2"/>
    <x v="1"/>
    <x v="4"/>
    <x v="2"/>
    <x v="0"/>
    <x v="3"/>
    <x v="4"/>
    <x v="0"/>
    <x v="4"/>
    <x v="1"/>
    <x v="1"/>
    <x v="0"/>
    <x v="0"/>
    <x v="4"/>
    <x v="4"/>
    <x v="1"/>
    <x v="0"/>
    <x v="0"/>
    <x v="1"/>
    <x v="1"/>
    <x v="1"/>
    <x v="2"/>
    <x v="2"/>
    <x v="1"/>
    <x v="2"/>
    <x v="1"/>
    <x v="0"/>
    <x v="1"/>
    <x v="0"/>
    <x v="0"/>
    <x v="0"/>
  </r>
  <r>
    <x v="0"/>
    <x v="1"/>
    <x v="9"/>
    <x v="0"/>
    <x v="2"/>
    <x v="56"/>
    <x v="2"/>
    <x v="2"/>
    <x v="3"/>
    <x v="1"/>
    <x v="3"/>
    <x v="1"/>
    <x v="2"/>
    <x v="4"/>
    <x v="2"/>
    <x v="2"/>
    <x v="2"/>
    <x v="3"/>
    <x v="4"/>
    <x v="2"/>
    <x v="0"/>
    <x v="0"/>
    <x v="0"/>
    <x v="4"/>
    <x v="3"/>
    <x v="1"/>
    <x v="0"/>
    <x v="4"/>
    <x v="1"/>
    <x v="1"/>
    <x v="0"/>
    <x v="3"/>
    <x v="3"/>
    <x v="2"/>
    <x v="3"/>
    <x v="0"/>
    <x v="0"/>
    <x v="1"/>
    <x v="1"/>
    <x v="1"/>
    <x v="2"/>
    <x v="1"/>
    <x v="1"/>
    <x v="0"/>
    <x v="0"/>
    <x v="2"/>
    <x v="0"/>
    <x v="0"/>
    <x v="0"/>
    <x v="0"/>
  </r>
  <r>
    <x v="0"/>
    <x v="1"/>
    <x v="9"/>
    <x v="0"/>
    <x v="2"/>
    <x v="56"/>
    <x v="1"/>
    <x v="2"/>
    <x v="3"/>
    <x v="2"/>
    <x v="3"/>
    <x v="1"/>
    <x v="4"/>
    <x v="4"/>
    <x v="2"/>
    <x v="2"/>
    <x v="3"/>
    <x v="1"/>
    <x v="1"/>
    <x v="3"/>
    <x v="3"/>
    <x v="1"/>
    <x v="2"/>
    <x v="0"/>
    <x v="0"/>
    <x v="1"/>
    <x v="0"/>
    <x v="0"/>
    <x v="1"/>
    <x v="1"/>
    <x v="0"/>
    <x v="3"/>
    <x v="1"/>
    <x v="5"/>
    <x v="4"/>
    <x v="3"/>
    <x v="0"/>
    <x v="1"/>
    <x v="2"/>
    <x v="2"/>
    <x v="5"/>
    <x v="1"/>
    <x v="1"/>
    <x v="1"/>
    <x v="0"/>
    <x v="1"/>
    <x v="1"/>
    <x v="0"/>
    <x v="0"/>
    <x v="0"/>
  </r>
  <r>
    <x v="0"/>
    <x v="1"/>
    <x v="9"/>
    <x v="0"/>
    <x v="2"/>
    <x v="56"/>
    <x v="1"/>
    <x v="0"/>
    <x v="0"/>
    <x v="0"/>
    <x v="0"/>
    <x v="0"/>
    <x v="3"/>
    <x v="4"/>
    <x v="0"/>
    <x v="0"/>
    <x v="0"/>
    <x v="3"/>
    <x v="0"/>
    <x v="0"/>
    <x v="0"/>
    <x v="2"/>
    <x v="2"/>
    <x v="0"/>
    <x v="0"/>
    <x v="0"/>
    <x v="1"/>
    <x v="0"/>
    <x v="1"/>
    <x v="1"/>
    <x v="0"/>
    <x v="3"/>
    <x v="0"/>
    <x v="3"/>
    <x v="0"/>
    <x v="0"/>
    <x v="3"/>
    <x v="1"/>
    <x v="1"/>
    <x v="1"/>
    <x v="2"/>
    <x v="1"/>
    <x v="1"/>
    <x v="0"/>
    <x v="0"/>
    <x v="0"/>
    <x v="1"/>
    <x v="0"/>
    <x v="0"/>
    <x v="0"/>
  </r>
  <r>
    <x v="0"/>
    <x v="1"/>
    <x v="9"/>
    <x v="0"/>
    <x v="2"/>
    <x v="56"/>
    <x v="1"/>
    <x v="3"/>
    <x v="2"/>
    <x v="3"/>
    <x v="3"/>
    <x v="1"/>
    <x v="4"/>
    <x v="4"/>
    <x v="2"/>
    <x v="2"/>
    <x v="2"/>
    <x v="1"/>
    <x v="0"/>
    <x v="2"/>
    <x v="1"/>
    <x v="0"/>
    <x v="2"/>
    <x v="0"/>
    <x v="0"/>
    <x v="1"/>
    <x v="0"/>
    <x v="1"/>
    <x v="1"/>
    <x v="1"/>
    <x v="2"/>
    <x v="3"/>
    <x v="1"/>
    <x v="5"/>
    <x v="2"/>
    <x v="3"/>
    <x v="1"/>
    <x v="1"/>
    <x v="1"/>
    <x v="2"/>
    <x v="2"/>
    <x v="1"/>
    <x v="1"/>
    <x v="1"/>
    <x v="1"/>
    <x v="0"/>
    <x v="1"/>
    <x v="0"/>
    <x v="0"/>
    <x v="0"/>
  </r>
  <r>
    <x v="0"/>
    <x v="1"/>
    <x v="9"/>
    <x v="0"/>
    <x v="2"/>
    <x v="56"/>
    <x v="1"/>
    <x v="3"/>
    <x v="3"/>
    <x v="0"/>
    <x v="0"/>
    <x v="2"/>
    <x v="2"/>
    <x v="2"/>
    <x v="0"/>
    <x v="0"/>
    <x v="2"/>
    <x v="3"/>
    <x v="3"/>
    <x v="0"/>
    <x v="0"/>
    <x v="0"/>
    <x v="2"/>
    <x v="0"/>
    <x v="0"/>
    <x v="3"/>
    <x v="0"/>
    <x v="1"/>
    <x v="1"/>
    <x v="1"/>
    <x v="2"/>
    <x v="0"/>
    <x v="0"/>
    <x v="3"/>
    <x v="1"/>
    <x v="0"/>
    <x v="0"/>
    <x v="1"/>
    <x v="1"/>
    <x v="3"/>
    <x v="4"/>
    <x v="1"/>
    <x v="1"/>
    <x v="1"/>
    <x v="1"/>
    <x v="1"/>
    <x v="1"/>
    <x v="0"/>
    <x v="0"/>
    <x v="0"/>
  </r>
  <r>
    <x v="0"/>
    <x v="1"/>
    <x v="9"/>
    <x v="0"/>
    <x v="2"/>
    <x v="56"/>
    <x v="1"/>
    <x v="3"/>
    <x v="3"/>
    <x v="3"/>
    <x v="2"/>
    <x v="0"/>
    <x v="2"/>
    <x v="2"/>
    <x v="0"/>
    <x v="2"/>
    <x v="3"/>
    <x v="2"/>
    <x v="4"/>
    <x v="2"/>
    <x v="0"/>
    <x v="0"/>
    <x v="2"/>
    <x v="4"/>
    <x v="1"/>
    <x v="3"/>
    <x v="0"/>
    <x v="4"/>
    <x v="0"/>
    <x v="1"/>
    <x v="2"/>
    <x v="0"/>
    <x v="3"/>
    <x v="1"/>
    <x v="3"/>
    <x v="0"/>
    <x v="0"/>
    <x v="1"/>
    <x v="2"/>
    <x v="3"/>
    <x v="1"/>
    <x v="2"/>
    <x v="1"/>
    <x v="1"/>
    <x v="1"/>
    <x v="1"/>
    <x v="2"/>
    <x v="0"/>
    <x v="0"/>
    <x v="0"/>
  </r>
  <r>
    <x v="0"/>
    <x v="1"/>
    <x v="9"/>
    <x v="0"/>
    <x v="2"/>
    <x v="56"/>
    <x v="1"/>
    <x v="2"/>
    <x v="3"/>
    <x v="1"/>
    <x v="2"/>
    <x v="1"/>
    <x v="4"/>
    <x v="0"/>
    <x v="0"/>
    <x v="2"/>
    <x v="3"/>
    <x v="1"/>
    <x v="1"/>
    <x v="0"/>
    <x v="1"/>
    <x v="0"/>
    <x v="2"/>
    <x v="0"/>
    <x v="1"/>
    <x v="1"/>
    <x v="0"/>
    <x v="1"/>
    <x v="0"/>
    <x v="1"/>
    <x v="0"/>
    <x v="0"/>
    <x v="0"/>
    <x v="3"/>
    <x v="4"/>
    <x v="0"/>
    <x v="1"/>
    <x v="1"/>
    <x v="2"/>
    <x v="2"/>
    <x v="5"/>
    <x v="1"/>
    <x v="1"/>
    <x v="1"/>
    <x v="0"/>
    <x v="1"/>
    <x v="1"/>
    <x v="0"/>
    <x v="0"/>
    <x v="0"/>
  </r>
  <r>
    <x v="0"/>
    <x v="1"/>
    <x v="9"/>
    <x v="0"/>
    <x v="2"/>
    <x v="56"/>
    <x v="1"/>
    <x v="2"/>
    <x v="3"/>
    <x v="3"/>
    <x v="2"/>
    <x v="1"/>
    <x v="4"/>
    <x v="4"/>
    <x v="2"/>
    <x v="2"/>
    <x v="2"/>
    <x v="1"/>
    <x v="3"/>
    <x v="3"/>
    <x v="1"/>
    <x v="2"/>
    <x v="2"/>
    <x v="0"/>
    <x v="0"/>
    <x v="1"/>
    <x v="0"/>
    <x v="0"/>
    <x v="0"/>
    <x v="2"/>
    <x v="2"/>
    <x v="3"/>
    <x v="1"/>
    <x v="1"/>
    <x v="1"/>
    <x v="3"/>
    <x v="0"/>
    <x v="1"/>
    <x v="2"/>
    <x v="1"/>
    <x v="2"/>
    <x v="1"/>
    <x v="1"/>
    <x v="1"/>
    <x v="1"/>
    <x v="2"/>
    <x v="3"/>
    <x v="0"/>
    <x v="0"/>
    <x v="0"/>
  </r>
  <r>
    <x v="0"/>
    <x v="1"/>
    <x v="9"/>
    <x v="0"/>
    <x v="2"/>
    <x v="56"/>
    <x v="1"/>
    <x v="3"/>
    <x v="2"/>
    <x v="3"/>
    <x v="2"/>
    <x v="2"/>
    <x v="3"/>
    <x v="4"/>
    <x v="2"/>
    <x v="2"/>
    <x v="2"/>
    <x v="2"/>
    <x v="3"/>
    <x v="2"/>
    <x v="1"/>
    <x v="2"/>
    <x v="2"/>
    <x v="0"/>
    <x v="1"/>
    <x v="1"/>
    <x v="0"/>
    <x v="4"/>
    <x v="1"/>
    <x v="1"/>
    <x v="0"/>
    <x v="3"/>
    <x v="3"/>
    <x v="1"/>
    <x v="3"/>
    <x v="3"/>
    <x v="0"/>
    <x v="1"/>
    <x v="2"/>
    <x v="1"/>
    <x v="4"/>
    <x v="2"/>
    <x v="1"/>
    <x v="1"/>
    <x v="0"/>
    <x v="1"/>
    <x v="0"/>
    <x v="0"/>
    <x v="0"/>
    <x v="0"/>
  </r>
  <r>
    <x v="0"/>
    <x v="1"/>
    <x v="9"/>
    <x v="0"/>
    <x v="2"/>
    <x v="56"/>
    <x v="1"/>
    <x v="3"/>
    <x v="3"/>
    <x v="3"/>
    <x v="1"/>
    <x v="1"/>
    <x v="4"/>
    <x v="4"/>
    <x v="3"/>
    <x v="2"/>
    <x v="4"/>
    <x v="4"/>
    <x v="3"/>
    <x v="3"/>
    <x v="1"/>
    <x v="2"/>
    <x v="2"/>
    <x v="0"/>
    <x v="1"/>
    <x v="3"/>
    <x v="1"/>
    <x v="4"/>
    <x v="1"/>
    <x v="1"/>
    <x v="2"/>
    <x v="3"/>
    <x v="3"/>
    <x v="1"/>
    <x v="3"/>
    <x v="3"/>
    <x v="0"/>
    <x v="1"/>
    <x v="2"/>
    <x v="3"/>
    <x v="4"/>
    <x v="2"/>
    <x v="1"/>
    <x v="1"/>
    <x v="1"/>
    <x v="1"/>
    <x v="2"/>
    <x v="0"/>
    <x v="0"/>
    <x v="0"/>
  </r>
  <r>
    <x v="0"/>
    <x v="1"/>
    <x v="9"/>
    <x v="0"/>
    <x v="2"/>
    <x v="47"/>
    <x v="0"/>
    <x v="2"/>
    <x v="2"/>
    <x v="4"/>
    <x v="2"/>
    <x v="1"/>
    <x v="4"/>
    <x v="2"/>
    <x v="3"/>
    <x v="3"/>
    <x v="2"/>
    <x v="1"/>
    <x v="1"/>
    <x v="3"/>
    <x v="1"/>
    <x v="2"/>
    <x v="2"/>
    <x v="4"/>
    <x v="0"/>
    <x v="3"/>
    <x v="2"/>
    <x v="4"/>
    <x v="1"/>
    <x v="1"/>
    <x v="2"/>
    <x v="2"/>
    <x v="3"/>
    <x v="5"/>
    <x v="1"/>
    <x v="3"/>
    <x v="0"/>
    <x v="1"/>
    <x v="4"/>
    <x v="3"/>
    <x v="1"/>
    <x v="1"/>
    <x v="1"/>
    <x v="3"/>
    <x v="1"/>
    <x v="0"/>
    <x v="4"/>
    <x v="0"/>
    <x v="0"/>
    <x v="0"/>
  </r>
  <r>
    <x v="0"/>
    <x v="1"/>
    <x v="6"/>
    <x v="0"/>
    <x v="21"/>
    <x v="48"/>
    <x v="0"/>
    <x v="0"/>
    <x v="0"/>
    <x v="0"/>
    <x v="3"/>
    <x v="0"/>
    <x v="0"/>
    <x v="0"/>
    <x v="2"/>
    <x v="0"/>
    <x v="0"/>
    <x v="3"/>
    <x v="0"/>
    <x v="0"/>
    <x v="0"/>
    <x v="0"/>
    <x v="0"/>
    <x v="4"/>
    <x v="4"/>
    <x v="0"/>
    <x v="1"/>
    <x v="1"/>
    <x v="0"/>
    <x v="1"/>
    <x v="2"/>
    <x v="2"/>
    <x v="0"/>
    <x v="0"/>
    <x v="0"/>
    <x v="0"/>
    <x v="3"/>
    <x v="1"/>
    <x v="1"/>
    <x v="4"/>
    <x v="2"/>
    <x v="2"/>
    <x v="1"/>
    <x v="0"/>
    <x v="0"/>
    <x v="0"/>
    <x v="0"/>
    <x v="0"/>
    <x v="0"/>
    <x v="0"/>
  </r>
  <r>
    <x v="0"/>
    <x v="1"/>
    <x v="9"/>
    <x v="0"/>
    <x v="2"/>
    <x v="56"/>
    <x v="1"/>
    <x v="3"/>
    <x v="3"/>
    <x v="0"/>
    <x v="2"/>
    <x v="2"/>
    <x v="3"/>
    <x v="4"/>
    <x v="2"/>
    <x v="2"/>
    <x v="2"/>
    <x v="3"/>
    <x v="1"/>
    <x v="3"/>
    <x v="0"/>
    <x v="2"/>
    <x v="2"/>
    <x v="0"/>
    <x v="4"/>
    <x v="0"/>
    <x v="0"/>
    <x v="4"/>
    <x v="1"/>
    <x v="1"/>
    <x v="2"/>
    <x v="3"/>
    <x v="3"/>
    <x v="0"/>
    <x v="1"/>
    <x v="3"/>
    <x v="0"/>
    <x v="1"/>
    <x v="1"/>
    <x v="1"/>
    <x v="2"/>
    <x v="2"/>
    <x v="1"/>
    <x v="1"/>
    <x v="1"/>
    <x v="0"/>
    <x v="1"/>
    <x v="0"/>
    <x v="0"/>
    <x v="0"/>
  </r>
  <r>
    <x v="0"/>
    <x v="1"/>
    <x v="6"/>
    <x v="0"/>
    <x v="12"/>
    <x v="18"/>
    <x v="0"/>
    <x v="3"/>
    <x v="3"/>
    <x v="4"/>
    <x v="2"/>
    <x v="0"/>
    <x v="3"/>
    <x v="4"/>
    <x v="2"/>
    <x v="2"/>
    <x v="3"/>
    <x v="2"/>
    <x v="1"/>
    <x v="3"/>
    <x v="0"/>
    <x v="0"/>
    <x v="3"/>
    <x v="3"/>
    <x v="0"/>
    <x v="3"/>
    <x v="0"/>
    <x v="4"/>
    <x v="1"/>
    <x v="1"/>
    <x v="0"/>
    <x v="0"/>
    <x v="3"/>
    <x v="2"/>
    <x v="2"/>
    <x v="2"/>
    <x v="0"/>
    <x v="1"/>
    <x v="5"/>
    <x v="1"/>
    <x v="3"/>
    <x v="3"/>
    <x v="1"/>
    <x v="0"/>
    <x v="1"/>
    <x v="0"/>
    <x v="2"/>
    <x v="0"/>
    <x v="0"/>
    <x v="0"/>
  </r>
  <r>
    <x v="0"/>
    <x v="1"/>
    <x v="5"/>
    <x v="0"/>
    <x v="10"/>
    <x v="51"/>
    <x v="0"/>
    <x v="0"/>
    <x v="0"/>
    <x v="4"/>
    <x v="0"/>
    <x v="1"/>
    <x v="2"/>
    <x v="0"/>
    <x v="3"/>
    <x v="2"/>
    <x v="2"/>
    <x v="0"/>
    <x v="1"/>
    <x v="1"/>
    <x v="2"/>
    <x v="3"/>
    <x v="3"/>
    <x v="3"/>
    <x v="2"/>
    <x v="2"/>
    <x v="0"/>
    <x v="1"/>
    <x v="1"/>
    <x v="1"/>
    <x v="0"/>
    <x v="0"/>
    <x v="2"/>
    <x v="0"/>
    <x v="2"/>
    <x v="2"/>
    <x v="3"/>
    <x v="1"/>
    <x v="5"/>
    <x v="2"/>
    <x v="3"/>
    <x v="5"/>
    <x v="1"/>
    <x v="1"/>
    <x v="1"/>
    <x v="0"/>
    <x v="4"/>
    <x v="0"/>
    <x v="0"/>
    <x v="0"/>
  </r>
  <r>
    <x v="0"/>
    <x v="1"/>
    <x v="5"/>
    <x v="0"/>
    <x v="16"/>
    <x v="51"/>
    <x v="0"/>
    <x v="3"/>
    <x v="2"/>
    <x v="1"/>
    <x v="3"/>
    <x v="1"/>
    <x v="2"/>
    <x v="4"/>
    <x v="3"/>
    <x v="6"/>
    <x v="0"/>
    <x v="2"/>
    <x v="1"/>
    <x v="3"/>
    <x v="3"/>
    <x v="1"/>
    <x v="2"/>
    <x v="0"/>
    <x v="4"/>
    <x v="3"/>
    <x v="0"/>
    <x v="1"/>
    <x v="0"/>
    <x v="2"/>
    <x v="1"/>
    <x v="3"/>
    <x v="4"/>
    <x v="5"/>
    <x v="3"/>
    <x v="1"/>
    <x v="3"/>
    <x v="1"/>
    <x v="1"/>
    <x v="2"/>
    <x v="4"/>
    <x v="2"/>
    <x v="1"/>
    <x v="1"/>
    <x v="1"/>
    <x v="2"/>
    <x v="2"/>
    <x v="0"/>
    <x v="0"/>
    <x v="0"/>
  </r>
  <r>
    <x v="0"/>
    <x v="1"/>
    <x v="5"/>
    <x v="0"/>
    <x v="16"/>
    <x v="51"/>
    <x v="1"/>
    <x v="2"/>
    <x v="0"/>
    <x v="3"/>
    <x v="2"/>
    <x v="5"/>
    <x v="2"/>
    <x v="2"/>
    <x v="0"/>
    <x v="0"/>
    <x v="0"/>
    <x v="2"/>
    <x v="2"/>
    <x v="1"/>
    <x v="0"/>
    <x v="0"/>
    <x v="0"/>
    <x v="4"/>
    <x v="4"/>
    <x v="0"/>
    <x v="2"/>
    <x v="1"/>
    <x v="1"/>
    <x v="1"/>
    <x v="0"/>
    <x v="3"/>
    <x v="2"/>
    <x v="1"/>
    <x v="3"/>
    <x v="2"/>
    <x v="0"/>
    <x v="1"/>
    <x v="5"/>
    <x v="5"/>
    <x v="3"/>
    <x v="3"/>
    <x v="1"/>
    <x v="1"/>
    <x v="1"/>
    <x v="0"/>
    <x v="2"/>
    <x v="0"/>
    <x v="0"/>
    <x v="0"/>
  </r>
  <r>
    <x v="0"/>
    <x v="1"/>
    <x v="5"/>
    <x v="0"/>
    <x v="16"/>
    <x v="51"/>
    <x v="0"/>
    <x v="2"/>
    <x v="3"/>
    <x v="2"/>
    <x v="3"/>
    <x v="1"/>
    <x v="4"/>
    <x v="2"/>
    <x v="3"/>
    <x v="3"/>
    <x v="3"/>
    <x v="2"/>
    <x v="4"/>
    <x v="0"/>
    <x v="0"/>
    <x v="0"/>
    <x v="2"/>
    <x v="4"/>
    <x v="0"/>
    <x v="2"/>
    <x v="2"/>
    <x v="1"/>
    <x v="1"/>
    <x v="1"/>
    <x v="2"/>
    <x v="3"/>
    <x v="0"/>
    <x v="0"/>
    <x v="2"/>
    <x v="2"/>
    <x v="2"/>
    <x v="1"/>
    <x v="3"/>
    <x v="4"/>
    <x v="3"/>
    <x v="3"/>
    <x v="1"/>
    <x v="1"/>
    <x v="1"/>
    <x v="1"/>
    <x v="4"/>
    <x v="0"/>
    <x v="0"/>
    <x v="0"/>
  </r>
  <r>
    <x v="0"/>
    <x v="1"/>
    <x v="5"/>
    <x v="0"/>
    <x v="16"/>
    <x v="51"/>
    <x v="0"/>
    <x v="2"/>
    <x v="2"/>
    <x v="3"/>
    <x v="3"/>
    <x v="1"/>
    <x v="3"/>
    <x v="4"/>
    <x v="3"/>
    <x v="2"/>
    <x v="3"/>
    <x v="3"/>
    <x v="3"/>
    <x v="3"/>
    <x v="0"/>
    <x v="0"/>
    <x v="3"/>
    <x v="0"/>
    <x v="2"/>
    <x v="3"/>
    <x v="2"/>
    <x v="4"/>
    <x v="1"/>
    <x v="1"/>
    <x v="0"/>
    <x v="0"/>
    <x v="0"/>
    <x v="2"/>
    <x v="1"/>
    <x v="0"/>
    <x v="3"/>
    <x v="1"/>
    <x v="2"/>
    <x v="3"/>
    <x v="4"/>
    <x v="3"/>
    <x v="1"/>
    <x v="0"/>
    <x v="1"/>
    <x v="1"/>
    <x v="1"/>
    <x v="0"/>
    <x v="0"/>
    <x v="0"/>
  </r>
  <r>
    <x v="0"/>
    <x v="1"/>
    <x v="5"/>
    <x v="0"/>
    <x v="16"/>
    <x v="51"/>
    <x v="0"/>
    <x v="0"/>
    <x v="0"/>
    <x v="0"/>
    <x v="0"/>
    <x v="0"/>
    <x v="0"/>
    <x v="0"/>
    <x v="0"/>
    <x v="0"/>
    <x v="0"/>
    <x v="2"/>
    <x v="1"/>
    <x v="3"/>
    <x v="2"/>
    <x v="0"/>
    <x v="0"/>
    <x v="4"/>
    <x v="4"/>
    <x v="0"/>
    <x v="2"/>
    <x v="1"/>
    <x v="1"/>
    <x v="1"/>
    <x v="0"/>
    <x v="0"/>
    <x v="0"/>
    <x v="0"/>
    <x v="0"/>
    <x v="0"/>
    <x v="3"/>
    <x v="1"/>
    <x v="3"/>
    <x v="4"/>
    <x v="1"/>
    <x v="1"/>
    <x v="1"/>
    <x v="0"/>
    <x v="0"/>
    <x v="0"/>
    <x v="0"/>
    <x v="0"/>
    <x v="0"/>
    <x v="0"/>
  </r>
  <r>
    <x v="0"/>
    <x v="1"/>
    <x v="9"/>
    <x v="0"/>
    <x v="5"/>
    <x v="35"/>
    <x v="2"/>
    <x v="2"/>
    <x v="2"/>
    <x v="1"/>
    <x v="1"/>
    <x v="1"/>
    <x v="4"/>
    <x v="2"/>
    <x v="2"/>
    <x v="0"/>
    <x v="4"/>
    <x v="3"/>
    <x v="1"/>
    <x v="3"/>
    <x v="1"/>
    <x v="0"/>
    <x v="2"/>
    <x v="4"/>
    <x v="1"/>
    <x v="3"/>
    <x v="0"/>
    <x v="4"/>
    <x v="1"/>
    <x v="1"/>
    <x v="2"/>
    <x v="2"/>
    <x v="0"/>
    <x v="5"/>
    <x v="0"/>
    <x v="0"/>
    <x v="1"/>
    <x v="1"/>
    <x v="1"/>
    <x v="2"/>
    <x v="2"/>
    <x v="2"/>
    <x v="1"/>
    <x v="1"/>
    <x v="0"/>
    <x v="0"/>
    <x v="2"/>
    <x v="0"/>
    <x v="0"/>
    <x v="0"/>
  </r>
  <r>
    <x v="0"/>
    <x v="1"/>
    <x v="5"/>
    <x v="0"/>
    <x v="16"/>
    <x v="51"/>
    <x v="0"/>
    <x v="0"/>
    <x v="0"/>
    <x v="1"/>
    <x v="0"/>
    <x v="0"/>
    <x v="0"/>
    <x v="0"/>
    <x v="0"/>
    <x v="0"/>
    <x v="0"/>
    <x v="0"/>
    <x v="0"/>
    <x v="0"/>
    <x v="0"/>
    <x v="0"/>
    <x v="0"/>
    <x v="4"/>
    <x v="4"/>
    <x v="0"/>
    <x v="2"/>
    <x v="1"/>
    <x v="1"/>
    <x v="1"/>
    <x v="0"/>
    <x v="0"/>
    <x v="0"/>
    <x v="0"/>
    <x v="0"/>
    <x v="0"/>
    <x v="3"/>
    <x v="1"/>
    <x v="3"/>
    <x v="4"/>
    <x v="1"/>
    <x v="1"/>
    <x v="1"/>
    <x v="0"/>
    <x v="0"/>
    <x v="0"/>
    <x v="0"/>
    <x v="0"/>
    <x v="0"/>
    <x v="0"/>
  </r>
  <r>
    <x v="0"/>
    <x v="1"/>
    <x v="9"/>
    <x v="0"/>
    <x v="24"/>
    <x v="27"/>
    <x v="1"/>
    <x v="2"/>
    <x v="0"/>
    <x v="4"/>
    <x v="0"/>
    <x v="2"/>
    <x v="3"/>
    <x v="0"/>
    <x v="2"/>
    <x v="2"/>
    <x v="0"/>
    <x v="2"/>
    <x v="3"/>
    <x v="3"/>
    <x v="0"/>
    <x v="0"/>
    <x v="2"/>
    <x v="0"/>
    <x v="0"/>
    <x v="3"/>
    <x v="0"/>
    <x v="1"/>
    <x v="1"/>
    <x v="1"/>
    <x v="0"/>
    <x v="0"/>
    <x v="0"/>
    <x v="4"/>
    <x v="0"/>
    <x v="0"/>
    <x v="3"/>
    <x v="1"/>
    <x v="3"/>
    <x v="1"/>
    <x v="1"/>
    <x v="1"/>
    <x v="1"/>
    <x v="1"/>
    <x v="0"/>
    <x v="0"/>
    <x v="0"/>
    <x v="0"/>
    <x v="0"/>
    <x v="0"/>
  </r>
  <r>
    <x v="0"/>
    <x v="1"/>
    <x v="5"/>
    <x v="0"/>
    <x v="16"/>
    <x v="36"/>
    <x v="1"/>
    <x v="3"/>
    <x v="2"/>
    <x v="2"/>
    <x v="2"/>
    <x v="0"/>
    <x v="3"/>
    <x v="4"/>
    <x v="2"/>
    <x v="2"/>
    <x v="2"/>
    <x v="2"/>
    <x v="3"/>
    <x v="2"/>
    <x v="1"/>
    <x v="3"/>
    <x v="2"/>
    <x v="1"/>
    <x v="0"/>
    <x v="3"/>
    <x v="1"/>
    <x v="4"/>
    <x v="0"/>
    <x v="2"/>
    <x v="2"/>
    <x v="2"/>
    <x v="1"/>
    <x v="1"/>
    <x v="1"/>
    <x v="2"/>
    <x v="0"/>
    <x v="1"/>
    <x v="1"/>
    <x v="1"/>
    <x v="4"/>
    <x v="1"/>
    <x v="1"/>
    <x v="3"/>
    <x v="1"/>
    <x v="1"/>
    <x v="2"/>
    <x v="0"/>
    <x v="0"/>
    <x v="0"/>
  </r>
  <r>
    <x v="0"/>
    <x v="1"/>
    <x v="9"/>
    <x v="0"/>
    <x v="4"/>
    <x v="41"/>
    <x v="1"/>
    <x v="2"/>
    <x v="3"/>
    <x v="2"/>
    <x v="1"/>
    <x v="1"/>
    <x v="3"/>
    <x v="4"/>
    <x v="1"/>
    <x v="2"/>
    <x v="2"/>
    <x v="3"/>
    <x v="4"/>
    <x v="1"/>
    <x v="1"/>
    <x v="2"/>
    <x v="2"/>
    <x v="0"/>
    <x v="0"/>
    <x v="3"/>
    <x v="1"/>
    <x v="2"/>
    <x v="0"/>
    <x v="2"/>
    <x v="2"/>
    <x v="3"/>
    <x v="3"/>
    <x v="1"/>
    <x v="1"/>
    <x v="3"/>
    <x v="0"/>
    <x v="1"/>
    <x v="2"/>
    <x v="2"/>
    <x v="2"/>
    <x v="5"/>
    <x v="1"/>
    <x v="1"/>
    <x v="1"/>
    <x v="1"/>
    <x v="2"/>
    <x v="0"/>
    <x v="0"/>
    <x v="0"/>
  </r>
  <r>
    <x v="0"/>
    <x v="1"/>
    <x v="9"/>
    <x v="0"/>
    <x v="4"/>
    <x v="41"/>
    <x v="1"/>
    <x v="4"/>
    <x v="1"/>
    <x v="1"/>
    <x v="1"/>
    <x v="3"/>
    <x v="4"/>
    <x v="4"/>
    <x v="1"/>
    <x v="3"/>
    <x v="3"/>
    <x v="1"/>
    <x v="3"/>
    <x v="1"/>
    <x v="1"/>
    <x v="3"/>
    <x v="2"/>
    <x v="0"/>
    <x v="3"/>
    <x v="2"/>
    <x v="1"/>
    <x v="1"/>
    <x v="1"/>
    <x v="1"/>
    <x v="2"/>
    <x v="3"/>
    <x v="2"/>
    <x v="3"/>
    <x v="3"/>
    <x v="3"/>
    <x v="2"/>
    <x v="1"/>
    <x v="4"/>
    <x v="3"/>
    <x v="5"/>
    <x v="3"/>
    <x v="1"/>
    <x v="1"/>
    <x v="1"/>
    <x v="0"/>
    <x v="1"/>
    <x v="0"/>
    <x v="0"/>
    <x v="0"/>
  </r>
  <r>
    <x v="0"/>
    <x v="1"/>
    <x v="9"/>
    <x v="0"/>
    <x v="4"/>
    <x v="41"/>
    <x v="1"/>
    <x v="2"/>
    <x v="3"/>
    <x v="1"/>
    <x v="1"/>
    <x v="1"/>
    <x v="4"/>
    <x v="1"/>
    <x v="3"/>
    <x v="3"/>
    <x v="1"/>
    <x v="1"/>
    <x v="2"/>
    <x v="1"/>
    <x v="4"/>
    <x v="4"/>
    <x v="3"/>
    <x v="0"/>
    <x v="3"/>
    <x v="1"/>
    <x v="0"/>
    <x v="4"/>
    <x v="1"/>
    <x v="1"/>
    <x v="2"/>
    <x v="3"/>
    <x v="2"/>
    <x v="4"/>
    <x v="3"/>
    <x v="2"/>
    <x v="1"/>
    <x v="1"/>
    <x v="2"/>
    <x v="2"/>
    <x v="3"/>
    <x v="3"/>
    <x v="1"/>
    <x v="1"/>
    <x v="1"/>
    <x v="0"/>
    <x v="2"/>
    <x v="0"/>
    <x v="0"/>
    <x v="0"/>
  </r>
  <r>
    <x v="0"/>
    <x v="1"/>
    <x v="4"/>
    <x v="0"/>
    <x v="2"/>
    <x v="28"/>
    <x v="0"/>
    <x v="3"/>
    <x v="3"/>
    <x v="2"/>
    <x v="2"/>
    <x v="2"/>
    <x v="2"/>
    <x v="4"/>
    <x v="2"/>
    <x v="2"/>
    <x v="2"/>
    <x v="2"/>
    <x v="1"/>
    <x v="0"/>
    <x v="1"/>
    <x v="4"/>
    <x v="0"/>
    <x v="0"/>
    <x v="0"/>
    <x v="3"/>
    <x v="0"/>
    <x v="1"/>
    <x v="1"/>
    <x v="1"/>
    <x v="0"/>
    <x v="3"/>
    <x v="0"/>
    <x v="3"/>
    <x v="1"/>
    <x v="3"/>
    <x v="0"/>
    <x v="1"/>
    <x v="2"/>
    <x v="1"/>
    <x v="4"/>
    <x v="5"/>
    <x v="1"/>
    <x v="1"/>
    <x v="1"/>
    <x v="1"/>
    <x v="1"/>
    <x v="0"/>
    <x v="0"/>
    <x v="0"/>
  </r>
  <r>
    <x v="0"/>
    <x v="1"/>
    <x v="4"/>
    <x v="0"/>
    <x v="8"/>
    <x v="11"/>
    <x v="0"/>
    <x v="3"/>
    <x v="2"/>
    <x v="2"/>
    <x v="2"/>
    <x v="2"/>
    <x v="3"/>
    <x v="4"/>
    <x v="0"/>
    <x v="3"/>
    <x v="0"/>
    <x v="1"/>
    <x v="1"/>
    <x v="3"/>
    <x v="3"/>
    <x v="2"/>
    <x v="2"/>
    <x v="4"/>
    <x v="0"/>
    <x v="1"/>
    <x v="1"/>
    <x v="0"/>
    <x v="4"/>
    <x v="0"/>
    <x v="0"/>
    <x v="2"/>
    <x v="0"/>
    <x v="0"/>
    <x v="0"/>
    <x v="0"/>
    <x v="3"/>
    <x v="1"/>
    <x v="3"/>
    <x v="4"/>
    <x v="1"/>
    <x v="1"/>
    <x v="1"/>
    <x v="0"/>
    <x v="0"/>
    <x v="0"/>
    <x v="0"/>
    <x v="0"/>
    <x v="0"/>
    <x v="0"/>
  </r>
  <r>
    <x v="0"/>
    <x v="1"/>
    <x v="4"/>
    <x v="0"/>
    <x v="8"/>
    <x v="11"/>
    <x v="0"/>
    <x v="3"/>
    <x v="3"/>
    <x v="0"/>
    <x v="2"/>
    <x v="0"/>
    <x v="2"/>
    <x v="4"/>
    <x v="0"/>
    <x v="0"/>
    <x v="0"/>
    <x v="0"/>
    <x v="1"/>
    <x v="3"/>
    <x v="0"/>
    <x v="0"/>
    <x v="2"/>
    <x v="0"/>
    <x v="0"/>
    <x v="3"/>
    <x v="0"/>
    <x v="4"/>
    <x v="1"/>
    <x v="1"/>
    <x v="2"/>
    <x v="3"/>
    <x v="0"/>
    <x v="3"/>
    <x v="0"/>
    <x v="0"/>
    <x v="3"/>
    <x v="1"/>
    <x v="1"/>
    <x v="1"/>
    <x v="1"/>
    <x v="1"/>
    <x v="1"/>
    <x v="1"/>
    <x v="0"/>
    <x v="0"/>
    <x v="0"/>
    <x v="0"/>
    <x v="0"/>
    <x v="0"/>
  </r>
  <r>
    <x v="0"/>
    <x v="1"/>
    <x v="4"/>
    <x v="0"/>
    <x v="8"/>
    <x v="11"/>
    <x v="0"/>
    <x v="3"/>
    <x v="2"/>
    <x v="3"/>
    <x v="0"/>
    <x v="2"/>
    <x v="2"/>
    <x v="0"/>
    <x v="2"/>
    <x v="2"/>
    <x v="2"/>
    <x v="2"/>
    <x v="0"/>
    <x v="3"/>
    <x v="0"/>
    <x v="0"/>
    <x v="0"/>
    <x v="4"/>
    <x v="0"/>
    <x v="1"/>
    <x v="2"/>
    <x v="4"/>
    <x v="1"/>
    <x v="1"/>
    <x v="0"/>
    <x v="0"/>
    <x v="3"/>
    <x v="5"/>
    <x v="1"/>
    <x v="3"/>
    <x v="3"/>
    <x v="1"/>
    <x v="1"/>
    <x v="4"/>
    <x v="1"/>
    <x v="2"/>
    <x v="1"/>
    <x v="0"/>
    <x v="0"/>
    <x v="1"/>
    <x v="0"/>
    <x v="0"/>
    <x v="0"/>
    <x v="0"/>
  </r>
  <r>
    <x v="0"/>
    <x v="1"/>
    <x v="4"/>
    <x v="0"/>
    <x v="8"/>
    <x v="11"/>
    <x v="0"/>
    <x v="2"/>
    <x v="2"/>
    <x v="3"/>
    <x v="2"/>
    <x v="2"/>
    <x v="2"/>
    <x v="0"/>
    <x v="2"/>
    <x v="2"/>
    <x v="2"/>
    <x v="3"/>
    <x v="1"/>
    <x v="2"/>
    <x v="0"/>
    <x v="0"/>
    <x v="2"/>
    <x v="0"/>
    <x v="0"/>
    <x v="3"/>
    <x v="0"/>
    <x v="1"/>
    <x v="1"/>
    <x v="1"/>
    <x v="0"/>
    <x v="3"/>
    <x v="3"/>
    <x v="3"/>
    <x v="0"/>
    <x v="0"/>
    <x v="3"/>
    <x v="1"/>
    <x v="2"/>
    <x v="3"/>
    <x v="1"/>
    <x v="1"/>
    <x v="1"/>
    <x v="0"/>
    <x v="0"/>
    <x v="1"/>
    <x v="1"/>
    <x v="0"/>
    <x v="0"/>
    <x v="0"/>
  </r>
  <r>
    <x v="0"/>
    <x v="1"/>
    <x v="4"/>
    <x v="0"/>
    <x v="8"/>
    <x v="11"/>
    <x v="0"/>
    <x v="3"/>
    <x v="0"/>
    <x v="2"/>
    <x v="2"/>
    <x v="2"/>
    <x v="2"/>
    <x v="2"/>
    <x v="2"/>
    <x v="2"/>
    <x v="2"/>
    <x v="2"/>
    <x v="0"/>
    <x v="2"/>
    <x v="1"/>
    <x v="0"/>
    <x v="0"/>
    <x v="0"/>
    <x v="0"/>
    <x v="3"/>
    <x v="0"/>
    <x v="4"/>
    <x v="1"/>
    <x v="1"/>
    <x v="0"/>
    <x v="0"/>
    <x v="0"/>
    <x v="3"/>
    <x v="0"/>
    <x v="3"/>
    <x v="3"/>
    <x v="1"/>
    <x v="1"/>
    <x v="1"/>
    <x v="2"/>
    <x v="2"/>
    <x v="1"/>
    <x v="0"/>
    <x v="0"/>
    <x v="0"/>
    <x v="0"/>
    <x v="0"/>
    <x v="0"/>
    <x v="0"/>
  </r>
  <r>
    <x v="0"/>
    <x v="1"/>
    <x v="4"/>
    <x v="0"/>
    <x v="8"/>
    <x v="11"/>
    <x v="0"/>
    <x v="0"/>
    <x v="0"/>
    <x v="2"/>
    <x v="3"/>
    <x v="2"/>
    <x v="2"/>
    <x v="4"/>
    <x v="0"/>
    <x v="0"/>
    <x v="0"/>
    <x v="0"/>
    <x v="1"/>
    <x v="2"/>
    <x v="1"/>
    <x v="0"/>
    <x v="0"/>
    <x v="0"/>
    <x v="0"/>
    <x v="3"/>
    <x v="2"/>
    <x v="1"/>
    <x v="1"/>
    <x v="1"/>
    <x v="0"/>
    <x v="3"/>
    <x v="2"/>
    <x v="4"/>
    <x v="2"/>
    <x v="0"/>
    <x v="3"/>
    <x v="1"/>
    <x v="1"/>
    <x v="4"/>
    <x v="1"/>
    <x v="1"/>
    <x v="1"/>
    <x v="0"/>
    <x v="0"/>
    <x v="0"/>
    <x v="1"/>
    <x v="0"/>
    <x v="0"/>
    <x v="0"/>
  </r>
  <r>
    <x v="0"/>
    <x v="1"/>
    <x v="4"/>
    <x v="0"/>
    <x v="8"/>
    <x v="11"/>
    <x v="0"/>
    <x v="0"/>
    <x v="0"/>
    <x v="0"/>
    <x v="2"/>
    <x v="2"/>
    <x v="3"/>
    <x v="0"/>
    <x v="0"/>
    <x v="0"/>
    <x v="0"/>
    <x v="2"/>
    <x v="1"/>
    <x v="0"/>
    <x v="1"/>
    <x v="0"/>
    <x v="0"/>
    <x v="4"/>
    <x v="4"/>
    <x v="0"/>
    <x v="2"/>
    <x v="1"/>
    <x v="1"/>
    <x v="1"/>
    <x v="0"/>
    <x v="0"/>
    <x v="0"/>
    <x v="0"/>
    <x v="0"/>
    <x v="0"/>
    <x v="3"/>
    <x v="1"/>
    <x v="2"/>
    <x v="2"/>
    <x v="2"/>
    <x v="2"/>
    <x v="1"/>
    <x v="0"/>
    <x v="0"/>
    <x v="1"/>
    <x v="0"/>
    <x v="0"/>
    <x v="0"/>
    <x v="0"/>
  </r>
  <r>
    <x v="0"/>
    <x v="1"/>
    <x v="4"/>
    <x v="0"/>
    <x v="8"/>
    <x v="11"/>
    <x v="0"/>
    <x v="3"/>
    <x v="2"/>
    <x v="2"/>
    <x v="3"/>
    <x v="2"/>
    <x v="2"/>
    <x v="4"/>
    <x v="2"/>
    <x v="2"/>
    <x v="2"/>
    <x v="2"/>
    <x v="1"/>
    <x v="2"/>
    <x v="1"/>
    <x v="2"/>
    <x v="2"/>
    <x v="0"/>
    <x v="1"/>
    <x v="2"/>
    <x v="0"/>
    <x v="4"/>
    <x v="1"/>
    <x v="1"/>
    <x v="0"/>
    <x v="3"/>
    <x v="3"/>
    <x v="1"/>
    <x v="1"/>
    <x v="3"/>
    <x v="0"/>
    <x v="2"/>
    <x v="0"/>
    <x v="0"/>
    <x v="0"/>
    <x v="0"/>
    <x v="1"/>
    <x v="1"/>
    <x v="1"/>
    <x v="1"/>
    <x v="1"/>
    <x v="0"/>
    <x v="0"/>
    <x v="0"/>
  </r>
  <r>
    <x v="0"/>
    <x v="1"/>
    <x v="4"/>
    <x v="0"/>
    <x v="8"/>
    <x v="11"/>
    <x v="0"/>
    <x v="3"/>
    <x v="2"/>
    <x v="1"/>
    <x v="3"/>
    <x v="1"/>
    <x v="2"/>
    <x v="4"/>
    <x v="3"/>
    <x v="3"/>
    <x v="3"/>
    <x v="2"/>
    <x v="1"/>
    <x v="3"/>
    <x v="3"/>
    <x v="0"/>
    <x v="2"/>
    <x v="0"/>
    <x v="1"/>
    <x v="1"/>
    <x v="0"/>
    <x v="4"/>
    <x v="1"/>
    <x v="1"/>
    <x v="0"/>
    <x v="0"/>
    <x v="3"/>
    <x v="1"/>
    <x v="3"/>
    <x v="3"/>
    <x v="3"/>
    <x v="1"/>
    <x v="1"/>
    <x v="1"/>
    <x v="1"/>
    <x v="2"/>
    <x v="1"/>
    <x v="1"/>
    <x v="1"/>
    <x v="0"/>
    <x v="1"/>
    <x v="0"/>
    <x v="0"/>
    <x v="0"/>
  </r>
  <r>
    <x v="0"/>
    <x v="1"/>
    <x v="4"/>
    <x v="0"/>
    <x v="8"/>
    <x v="11"/>
    <x v="0"/>
    <x v="3"/>
    <x v="2"/>
    <x v="1"/>
    <x v="3"/>
    <x v="1"/>
    <x v="2"/>
    <x v="2"/>
    <x v="2"/>
    <x v="2"/>
    <x v="2"/>
    <x v="2"/>
    <x v="1"/>
    <x v="3"/>
    <x v="0"/>
    <x v="0"/>
    <x v="0"/>
    <x v="4"/>
    <x v="1"/>
    <x v="3"/>
    <x v="1"/>
    <x v="4"/>
    <x v="1"/>
    <x v="1"/>
    <x v="0"/>
    <x v="0"/>
    <x v="2"/>
    <x v="5"/>
    <x v="3"/>
    <x v="3"/>
    <x v="3"/>
    <x v="1"/>
    <x v="2"/>
    <x v="2"/>
    <x v="2"/>
    <x v="2"/>
    <x v="1"/>
    <x v="1"/>
    <x v="0"/>
    <x v="0"/>
    <x v="1"/>
    <x v="0"/>
    <x v="0"/>
    <x v="0"/>
  </r>
  <r>
    <x v="0"/>
    <x v="1"/>
    <x v="5"/>
    <x v="0"/>
    <x v="25"/>
    <x v="24"/>
    <x v="1"/>
    <x v="0"/>
    <x v="0"/>
    <x v="2"/>
    <x v="0"/>
    <x v="0"/>
    <x v="0"/>
    <x v="0"/>
    <x v="0"/>
    <x v="0"/>
    <x v="0"/>
    <x v="0"/>
    <x v="0"/>
    <x v="3"/>
    <x v="0"/>
    <x v="0"/>
    <x v="0"/>
    <x v="0"/>
    <x v="4"/>
    <x v="0"/>
    <x v="2"/>
    <x v="1"/>
    <x v="1"/>
    <x v="1"/>
    <x v="0"/>
    <x v="0"/>
    <x v="0"/>
    <x v="0"/>
    <x v="0"/>
    <x v="0"/>
    <x v="3"/>
    <x v="1"/>
    <x v="3"/>
    <x v="4"/>
    <x v="2"/>
    <x v="1"/>
    <x v="1"/>
    <x v="0"/>
    <x v="0"/>
    <x v="0"/>
    <x v="0"/>
    <x v="0"/>
    <x v="0"/>
    <x v="0"/>
  </r>
  <r>
    <x v="0"/>
    <x v="1"/>
    <x v="5"/>
    <x v="0"/>
    <x v="25"/>
    <x v="24"/>
    <x v="1"/>
    <x v="3"/>
    <x v="0"/>
    <x v="2"/>
    <x v="2"/>
    <x v="2"/>
    <x v="3"/>
    <x v="2"/>
    <x v="2"/>
    <x v="0"/>
    <x v="2"/>
    <x v="2"/>
    <x v="3"/>
    <x v="3"/>
    <x v="1"/>
    <x v="0"/>
    <x v="2"/>
    <x v="0"/>
    <x v="0"/>
    <x v="3"/>
    <x v="0"/>
    <x v="0"/>
    <x v="1"/>
    <x v="1"/>
    <x v="2"/>
    <x v="1"/>
    <x v="1"/>
    <x v="1"/>
    <x v="3"/>
    <x v="3"/>
    <x v="0"/>
    <x v="1"/>
    <x v="1"/>
    <x v="5"/>
    <x v="2"/>
    <x v="1"/>
    <x v="1"/>
    <x v="0"/>
    <x v="1"/>
    <x v="1"/>
    <x v="2"/>
    <x v="0"/>
    <x v="0"/>
    <x v="0"/>
  </r>
  <r>
    <x v="0"/>
    <x v="1"/>
    <x v="5"/>
    <x v="0"/>
    <x v="25"/>
    <x v="24"/>
    <x v="0"/>
    <x v="1"/>
    <x v="3"/>
    <x v="3"/>
    <x v="5"/>
    <x v="5"/>
    <x v="1"/>
    <x v="1"/>
    <x v="3"/>
    <x v="2"/>
    <x v="2"/>
    <x v="2"/>
    <x v="1"/>
    <x v="3"/>
    <x v="4"/>
    <x v="3"/>
    <x v="2"/>
    <x v="0"/>
    <x v="0"/>
    <x v="4"/>
    <x v="2"/>
    <x v="4"/>
    <x v="1"/>
    <x v="1"/>
    <x v="2"/>
    <x v="0"/>
    <x v="2"/>
    <x v="2"/>
    <x v="2"/>
    <x v="3"/>
    <x v="1"/>
    <x v="1"/>
    <x v="1"/>
    <x v="1"/>
    <x v="2"/>
    <x v="2"/>
    <x v="1"/>
    <x v="1"/>
    <x v="0"/>
    <x v="0"/>
    <x v="0"/>
    <x v="0"/>
    <x v="0"/>
    <x v="0"/>
  </r>
  <r>
    <x v="0"/>
    <x v="1"/>
    <x v="5"/>
    <x v="0"/>
    <x v="25"/>
    <x v="24"/>
    <x v="1"/>
    <x v="0"/>
    <x v="0"/>
    <x v="0"/>
    <x v="0"/>
    <x v="0"/>
    <x v="0"/>
    <x v="0"/>
    <x v="0"/>
    <x v="0"/>
    <x v="0"/>
    <x v="2"/>
    <x v="0"/>
    <x v="0"/>
    <x v="0"/>
    <x v="0"/>
    <x v="0"/>
    <x v="0"/>
    <x v="4"/>
    <x v="4"/>
    <x v="2"/>
    <x v="4"/>
    <x v="1"/>
    <x v="1"/>
    <x v="0"/>
    <x v="0"/>
    <x v="0"/>
    <x v="1"/>
    <x v="0"/>
    <x v="2"/>
    <x v="0"/>
    <x v="1"/>
    <x v="1"/>
    <x v="4"/>
    <x v="3"/>
    <x v="1"/>
    <x v="1"/>
    <x v="0"/>
    <x v="1"/>
    <x v="0"/>
    <x v="0"/>
    <x v="0"/>
    <x v="0"/>
    <x v="0"/>
  </r>
  <r>
    <x v="0"/>
    <x v="1"/>
    <x v="5"/>
    <x v="0"/>
    <x v="25"/>
    <x v="24"/>
    <x v="0"/>
    <x v="0"/>
    <x v="0"/>
    <x v="2"/>
    <x v="2"/>
    <x v="2"/>
    <x v="2"/>
    <x v="4"/>
    <x v="2"/>
    <x v="0"/>
    <x v="0"/>
    <x v="3"/>
    <x v="3"/>
    <x v="2"/>
    <x v="4"/>
    <x v="0"/>
    <x v="0"/>
    <x v="4"/>
    <x v="4"/>
    <x v="0"/>
    <x v="1"/>
    <x v="0"/>
    <x v="1"/>
    <x v="1"/>
    <x v="0"/>
    <x v="0"/>
    <x v="3"/>
    <x v="3"/>
    <x v="0"/>
    <x v="3"/>
    <x v="3"/>
    <x v="1"/>
    <x v="2"/>
    <x v="2"/>
    <x v="4"/>
    <x v="5"/>
    <x v="1"/>
    <x v="0"/>
    <x v="0"/>
    <x v="0"/>
    <x v="1"/>
    <x v="0"/>
    <x v="0"/>
    <x v="0"/>
  </r>
  <r>
    <x v="0"/>
    <x v="1"/>
    <x v="5"/>
    <x v="0"/>
    <x v="25"/>
    <x v="24"/>
    <x v="0"/>
    <x v="0"/>
    <x v="2"/>
    <x v="0"/>
    <x v="2"/>
    <x v="2"/>
    <x v="2"/>
    <x v="4"/>
    <x v="2"/>
    <x v="2"/>
    <x v="2"/>
    <x v="2"/>
    <x v="3"/>
    <x v="2"/>
    <x v="3"/>
    <x v="0"/>
    <x v="0"/>
    <x v="0"/>
    <x v="4"/>
    <x v="0"/>
    <x v="1"/>
    <x v="2"/>
    <x v="1"/>
    <x v="1"/>
    <x v="0"/>
    <x v="0"/>
    <x v="3"/>
    <x v="0"/>
    <x v="0"/>
    <x v="1"/>
    <x v="0"/>
    <x v="1"/>
    <x v="2"/>
    <x v="1"/>
    <x v="1"/>
    <x v="1"/>
    <x v="1"/>
    <x v="0"/>
    <x v="1"/>
    <x v="1"/>
    <x v="1"/>
    <x v="0"/>
    <x v="0"/>
    <x v="0"/>
  </r>
  <r>
    <x v="0"/>
    <x v="1"/>
    <x v="5"/>
    <x v="0"/>
    <x v="25"/>
    <x v="53"/>
    <x v="1"/>
    <x v="0"/>
    <x v="0"/>
    <x v="0"/>
    <x v="0"/>
    <x v="0"/>
    <x v="0"/>
    <x v="0"/>
    <x v="0"/>
    <x v="0"/>
    <x v="0"/>
    <x v="0"/>
    <x v="0"/>
    <x v="0"/>
    <x v="0"/>
    <x v="0"/>
    <x v="0"/>
    <x v="4"/>
    <x v="4"/>
    <x v="0"/>
    <x v="1"/>
    <x v="1"/>
    <x v="5"/>
    <x v="4"/>
    <x v="0"/>
    <x v="5"/>
    <x v="0"/>
    <x v="0"/>
    <x v="0"/>
    <x v="0"/>
    <x v="3"/>
    <x v="1"/>
    <x v="1"/>
    <x v="1"/>
    <x v="1"/>
    <x v="2"/>
    <x v="1"/>
    <x v="0"/>
    <x v="0"/>
    <x v="0"/>
    <x v="1"/>
    <x v="0"/>
    <x v="0"/>
    <x v="0"/>
  </r>
  <r>
    <x v="0"/>
    <x v="1"/>
    <x v="5"/>
    <x v="0"/>
    <x v="25"/>
    <x v="24"/>
    <x v="1"/>
    <x v="0"/>
    <x v="0"/>
    <x v="2"/>
    <x v="0"/>
    <x v="0"/>
    <x v="0"/>
    <x v="2"/>
    <x v="0"/>
    <x v="0"/>
    <x v="2"/>
    <x v="2"/>
    <x v="1"/>
    <x v="3"/>
    <x v="0"/>
    <x v="0"/>
    <x v="0"/>
    <x v="4"/>
    <x v="0"/>
    <x v="0"/>
    <x v="2"/>
    <x v="1"/>
    <x v="1"/>
    <x v="1"/>
    <x v="0"/>
    <x v="0"/>
    <x v="0"/>
    <x v="1"/>
    <x v="0"/>
    <x v="0"/>
    <x v="3"/>
    <x v="1"/>
    <x v="1"/>
    <x v="1"/>
    <x v="2"/>
    <x v="1"/>
    <x v="1"/>
    <x v="0"/>
    <x v="0"/>
    <x v="0"/>
    <x v="0"/>
    <x v="0"/>
    <x v="0"/>
    <x v="0"/>
  </r>
  <r>
    <x v="0"/>
    <x v="1"/>
    <x v="5"/>
    <x v="0"/>
    <x v="1"/>
    <x v="1"/>
    <x v="1"/>
    <x v="4"/>
    <x v="1"/>
    <x v="1"/>
    <x v="1"/>
    <x v="3"/>
    <x v="2"/>
    <x v="4"/>
    <x v="1"/>
    <x v="4"/>
    <x v="4"/>
    <x v="1"/>
    <x v="3"/>
    <x v="1"/>
    <x v="4"/>
    <x v="4"/>
    <x v="1"/>
    <x v="1"/>
    <x v="3"/>
    <x v="4"/>
    <x v="4"/>
    <x v="2"/>
    <x v="1"/>
    <x v="1"/>
    <x v="2"/>
    <x v="2"/>
    <x v="4"/>
    <x v="1"/>
    <x v="4"/>
    <x v="3"/>
    <x v="1"/>
    <x v="1"/>
    <x v="1"/>
    <x v="3"/>
    <x v="2"/>
    <x v="2"/>
    <x v="1"/>
    <x v="3"/>
    <x v="1"/>
    <x v="0"/>
    <x v="2"/>
    <x v="0"/>
    <x v="0"/>
    <x v="0"/>
  </r>
  <r>
    <x v="0"/>
    <x v="1"/>
    <x v="9"/>
    <x v="0"/>
    <x v="4"/>
    <x v="41"/>
    <x v="3"/>
    <x v="3"/>
    <x v="2"/>
    <x v="2"/>
    <x v="2"/>
    <x v="2"/>
    <x v="3"/>
    <x v="4"/>
    <x v="2"/>
    <x v="2"/>
    <x v="2"/>
    <x v="2"/>
    <x v="1"/>
    <x v="3"/>
    <x v="1"/>
    <x v="2"/>
    <x v="2"/>
    <x v="0"/>
    <x v="0"/>
    <x v="3"/>
    <x v="0"/>
    <x v="4"/>
    <x v="0"/>
    <x v="2"/>
    <x v="2"/>
    <x v="3"/>
    <x v="3"/>
    <x v="3"/>
    <x v="1"/>
    <x v="3"/>
    <x v="0"/>
    <x v="1"/>
    <x v="4"/>
    <x v="3"/>
    <x v="2"/>
    <x v="2"/>
    <x v="1"/>
    <x v="0"/>
    <x v="1"/>
    <x v="0"/>
    <x v="0"/>
    <x v="0"/>
    <x v="0"/>
    <x v="0"/>
  </r>
  <r>
    <x v="0"/>
    <x v="1"/>
    <x v="9"/>
    <x v="0"/>
    <x v="4"/>
    <x v="41"/>
    <x v="1"/>
    <x v="2"/>
    <x v="3"/>
    <x v="1"/>
    <x v="3"/>
    <x v="3"/>
    <x v="2"/>
    <x v="4"/>
    <x v="0"/>
    <x v="2"/>
    <x v="4"/>
    <x v="1"/>
    <x v="3"/>
    <x v="3"/>
    <x v="0"/>
    <x v="1"/>
    <x v="0"/>
    <x v="4"/>
    <x v="1"/>
    <x v="3"/>
    <x v="2"/>
    <x v="1"/>
    <x v="1"/>
    <x v="1"/>
    <x v="0"/>
    <x v="3"/>
    <x v="0"/>
    <x v="0"/>
    <x v="1"/>
    <x v="0"/>
    <x v="3"/>
    <x v="1"/>
    <x v="4"/>
    <x v="3"/>
    <x v="2"/>
    <x v="1"/>
    <x v="1"/>
    <x v="1"/>
    <x v="0"/>
    <x v="1"/>
    <x v="2"/>
    <x v="0"/>
    <x v="0"/>
    <x v="0"/>
  </r>
  <r>
    <x v="0"/>
    <x v="1"/>
    <x v="9"/>
    <x v="0"/>
    <x v="4"/>
    <x v="41"/>
    <x v="1"/>
    <x v="3"/>
    <x v="2"/>
    <x v="2"/>
    <x v="0"/>
    <x v="0"/>
    <x v="0"/>
    <x v="0"/>
    <x v="3"/>
    <x v="2"/>
    <x v="2"/>
    <x v="0"/>
    <x v="3"/>
    <x v="4"/>
    <x v="2"/>
    <x v="3"/>
    <x v="0"/>
    <x v="0"/>
    <x v="0"/>
    <x v="3"/>
    <x v="2"/>
    <x v="1"/>
    <x v="1"/>
    <x v="1"/>
    <x v="0"/>
    <x v="5"/>
    <x v="0"/>
    <x v="0"/>
    <x v="0"/>
    <x v="0"/>
    <x v="3"/>
    <x v="1"/>
    <x v="4"/>
    <x v="3"/>
    <x v="2"/>
    <x v="1"/>
    <x v="1"/>
    <x v="0"/>
    <x v="1"/>
    <x v="0"/>
    <x v="0"/>
    <x v="0"/>
    <x v="0"/>
    <x v="0"/>
  </r>
  <r>
    <x v="0"/>
    <x v="1"/>
    <x v="9"/>
    <x v="0"/>
    <x v="4"/>
    <x v="41"/>
    <x v="0"/>
    <x v="3"/>
    <x v="2"/>
    <x v="3"/>
    <x v="2"/>
    <x v="2"/>
    <x v="3"/>
    <x v="4"/>
    <x v="2"/>
    <x v="2"/>
    <x v="4"/>
    <x v="0"/>
    <x v="3"/>
    <x v="3"/>
    <x v="0"/>
    <x v="0"/>
    <x v="2"/>
    <x v="0"/>
    <x v="0"/>
    <x v="3"/>
    <x v="1"/>
    <x v="2"/>
    <x v="0"/>
    <x v="1"/>
    <x v="2"/>
    <x v="3"/>
    <x v="3"/>
    <x v="5"/>
    <x v="4"/>
    <x v="3"/>
    <x v="0"/>
    <x v="1"/>
    <x v="1"/>
    <x v="4"/>
    <x v="1"/>
    <x v="1"/>
    <x v="1"/>
    <x v="0"/>
    <x v="0"/>
    <x v="0"/>
    <x v="0"/>
    <x v="0"/>
    <x v="0"/>
    <x v="0"/>
  </r>
  <r>
    <x v="0"/>
    <x v="1"/>
    <x v="9"/>
    <x v="0"/>
    <x v="4"/>
    <x v="41"/>
    <x v="0"/>
    <x v="0"/>
    <x v="3"/>
    <x v="3"/>
    <x v="2"/>
    <x v="5"/>
    <x v="4"/>
    <x v="0"/>
    <x v="2"/>
    <x v="2"/>
    <x v="2"/>
    <x v="1"/>
    <x v="1"/>
    <x v="2"/>
    <x v="1"/>
    <x v="1"/>
    <x v="2"/>
    <x v="0"/>
    <x v="1"/>
    <x v="1"/>
    <x v="0"/>
    <x v="0"/>
    <x v="1"/>
    <x v="1"/>
    <x v="2"/>
    <x v="3"/>
    <x v="3"/>
    <x v="3"/>
    <x v="1"/>
    <x v="3"/>
    <x v="1"/>
    <x v="1"/>
    <x v="4"/>
    <x v="2"/>
    <x v="2"/>
    <x v="5"/>
    <x v="1"/>
    <x v="0"/>
    <x v="0"/>
    <x v="0"/>
    <x v="1"/>
    <x v="0"/>
    <x v="0"/>
    <x v="0"/>
  </r>
  <r>
    <x v="0"/>
    <x v="1"/>
    <x v="9"/>
    <x v="0"/>
    <x v="4"/>
    <x v="41"/>
    <x v="0"/>
    <x v="2"/>
    <x v="3"/>
    <x v="2"/>
    <x v="3"/>
    <x v="1"/>
    <x v="2"/>
    <x v="2"/>
    <x v="3"/>
    <x v="3"/>
    <x v="3"/>
    <x v="3"/>
    <x v="3"/>
    <x v="1"/>
    <x v="3"/>
    <x v="4"/>
    <x v="2"/>
    <x v="1"/>
    <x v="1"/>
    <x v="1"/>
    <x v="1"/>
    <x v="0"/>
    <x v="2"/>
    <x v="1"/>
    <x v="2"/>
    <x v="3"/>
    <x v="1"/>
    <x v="1"/>
    <x v="4"/>
    <x v="3"/>
    <x v="1"/>
    <x v="1"/>
    <x v="1"/>
    <x v="1"/>
    <x v="2"/>
    <x v="2"/>
    <x v="1"/>
    <x v="0"/>
    <x v="1"/>
    <x v="0"/>
    <x v="1"/>
    <x v="0"/>
    <x v="0"/>
    <x v="0"/>
  </r>
  <r>
    <x v="0"/>
    <x v="1"/>
    <x v="9"/>
    <x v="0"/>
    <x v="2"/>
    <x v="57"/>
    <x v="0"/>
    <x v="0"/>
    <x v="0"/>
    <x v="0"/>
    <x v="0"/>
    <x v="0"/>
    <x v="0"/>
    <x v="0"/>
    <x v="0"/>
    <x v="0"/>
    <x v="0"/>
    <x v="0"/>
    <x v="0"/>
    <x v="0"/>
    <x v="0"/>
    <x v="0"/>
    <x v="0"/>
    <x v="4"/>
    <x v="4"/>
    <x v="0"/>
    <x v="2"/>
    <x v="1"/>
    <x v="1"/>
    <x v="1"/>
    <x v="0"/>
    <x v="0"/>
    <x v="0"/>
    <x v="0"/>
    <x v="0"/>
    <x v="0"/>
    <x v="3"/>
    <x v="1"/>
    <x v="3"/>
    <x v="4"/>
    <x v="1"/>
    <x v="1"/>
    <x v="1"/>
    <x v="0"/>
    <x v="0"/>
    <x v="0"/>
    <x v="0"/>
    <x v="0"/>
    <x v="0"/>
    <x v="0"/>
  </r>
  <r>
    <x v="0"/>
    <x v="1"/>
    <x v="9"/>
    <x v="0"/>
    <x v="2"/>
    <x v="57"/>
    <x v="1"/>
    <x v="2"/>
    <x v="2"/>
    <x v="0"/>
    <x v="2"/>
    <x v="1"/>
    <x v="2"/>
    <x v="4"/>
    <x v="2"/>
    <x v="2"/>
    <x v="2"/>
    <x v="1"/>
    <x v="1"/>
    <x v="1"/>
    <x v="1"/>
    <x v="6"/>
    <x v="2"/>
    <x v="0"/>
    <x v="1"/>
    <x v="3"/>
    <x v="1"/>
    <x v="2"/>
    <x v="1"/>
    <x v="1"/>
    <x v="2"/>
    <x v="2"/>
    <x v="4"/>
    <x v="4"/>
    <x v="4"/>
    <x v="2"/>
    <x v="1"/>
    <x v="1"/>
    <x v="1"/>
    <x v="1"/>
    <x v="1"/>
    <x v="1"/>
    <x v="1"/>
    <x v="1"/>
    <x v="1"/>
    <x v="1"/>
    <x v="1"/>
    <x v="0"/>
    <x v="0"/>
    <x v="0"/>
  </r>
  <r>
    <x v="0"/>
    <x v="1"/>
    <x v="9"/>
    <x v="0"/>
    <x v="2"/>
    <x v="57"/>
    <x v="0"/>
    <x v="3"/>
    <x v="2"/>
    <x v="2"/>
    <x v="3"/>
    <x v="1"/>
    <x v="4"/>
    <x v="2"/>
    <x v="3"/>
    <x v="2"/>
    <x v="3"/>
    <x v="3"/>
    <x v="3"/>
    <x v="3"/>
    <x v="1"/>
    <x v="0"/>
    <x v="1"/>
    <x v="0"/>
    <x v="1"/>
    <x v="1"/>
    <x v="4"/>
    <x v="2"/>
    <x v="0"/>
    <x v="1"/>
    <x v="2"/>
    <x v="0"/>
    <x v="1"/>
    <x v="5"/>
    <x v="3"/>
    <x v="0"/>
    <x v="1"/>
    <x v="1"/>
    <x v="1"/>
    <x v="1"/>
    <x v="2"/>
    <x v="1"/>
    <x v="1"/>
    <x v="0"/>
    <x v="0"/>
    <x v="0"/>
    <x v="0"/>
    <x v="0"/>
    <x v="0"/>
    <x v="0"/>
  </r>
  <r>
    <x v="0"/>
    <x v="1"/>
    <x v="9"/>
    <x v="0"/>
    <x v="2"/>
    <x v="57"/>
    <x v="0"/>
    <x v="1"/>
    <x v="1"/>
    <x v="1"/>
    <x v="1"/>
    <x v="3"/>
    <x v="4"/>
    <x v="0"/>
    <x v="4"/>
    <x v="3"/>
    <x v="3"/>
    <x v="3"/>
    <x v="3"/>
    <x v="0"/>
    <x v="1"/>
    <x v="1"/>
    <x v="1"/>
    <x v="3"/>
    <x v="1"/>
    <x v="4"/>
    <x v="1"/>
    <x v="3"/>
    <x v="0"/>
    <x v="6"/>
    <x v="1"/>
    <x v="2"/>
    <x v="4"/>
    <x v="5"/>
    <x v="4"/>
    <x v="4"/>
    <x v="0"/>
    <x v="1"/>
    <x v="1"/>
    <x v="2"/>
    <x v="4"/>
    <x v="4"/>
    <x v="1"/>
    <x v="2"/>
    <x v="0"/>
    <x v="1"/>
    <x v="1"/>
    <x v="0"/>
    <x v="0"/>
    <x v="0"/>
  </r>
  <r>
    <x v="0"/>
    <x v="1"/>
    <x v="9"/>
    <x v="0"/>
    <x v="2"/>
    <x v="57"/>
    <x v="1"/>
    <x v="2"/>
    <x v="3"/>
    <x v="1"/>
    <x v="2"/>
    <x v="1"/>
    <x v="4"/>
    <x v="2"/>
    <x v="1"/>
    <x v="2"/>
    <x v="3"/>
    <x v="3"/>
    <x v="3"/>
    <x v="0"/>
    <x v="0"/>
    <x v="0"/>
    <x v="4"/>
    <x v="0"/>
    <x v="1"/>
    <x v="3"/>
    <x v="4"/>
    <x v="4"/>
    <x v="1"/>
    <x v="1"/>
    <x v="2"/>
    <x v="3"/>
    <x v="1"/>
    <x v="5"/>
    <x v="2"/>
    <x v="2"/>
    <x v="1"/>
    <x v="1"/>
    <x v="4"/>
    <x v="2"/>
    <x v="5"/>
    <x v="1"/>
    <x v="1"/>
    <x v="1"/>
    <x v="0"/>
    <x v="0"/>
    <x v="0"/>
    <x v="0"/>
    <x v="0"/>
    <x v="0"/>
  </r>
  <r>
    <x v="0"/>
    <x v="1"/>
    <x v="9"/>
    <x v="0"/>
    <x v="2"/>
    <x v="57"/>
    <x v="1"/>
    <x v="3"/>
    <x v="3"/>
    <x v="3"/>
    <x v="3"/>
    <x v="1"/>
    <x v="2"/>
    <x v="2"/>
    <x v="1"/>
    <x v="3"/>
    <x v="3"/>
    <x v="3"/>
    <x v="1"/>
    <x v="2"/>
    <x v="1"/>
    <x v="0"/>
    <x v="2"/>
    <x v="0"/>
    <x v="1"/>
    <x v="3"/>
    <x v="0"/>
    <x v="4"/>
    <x v="1"/>
    <x v="1"/>
    <x v="2"/>
    <x v="3"/>
    <x v="3"/>
    <x v="1"/>
    <x v="1"/>
    <x v="3"/>
    <x v="1"/>
    <x v="1"/>
    <x v="1"/>
    <x v="1"/>
    <x v="4"/>
    <x v="1"/>
    <x v="1"/>
    <x v="0"/>
    <x v="0"/>
    <x v="0"/>
    <x v="1"/>
    <x v="0"/>
    <x v="0"/>
    <x v="0"/>
  </r>
  <r>
    <x v="0"/>
    <x v="1"/>
    <x v="9"/>
    <x v="0"/>
    <x v="2"/>
    <x v="57"/>
    <x v="1"/>
    <x v="3"/>
    <x v="3"/>
    <x v="3"/>
    <x v="2"/>
    <x v="2"/>
    <x v="2"/>
    <x v="4"/>
    <x v="2"/>
    <x v="2"/>
    <x v="2"/>
    <x v="3"/>
    <x v="1"/>
    <x v="2"/>
    <x v="1"/>
    <x v="1"/>
    <x v="2"/>
    <x v="0"/>
    <x v="1"/>
    <x v="1"/>
    <x v="1"/>
    <x v="0"/>
    <x v="1"/>
    <x v="2"/>
    <x v="2"/>
    <x v="0"/>
    <x v="1"/>
    <x v="5"/>
    <x v="3"/>
    <x v="0"/>
    <x v="0"/>
    <x v="1"/>
    <x v="1"/>
    <x v="1"/>
    <x v="2"/>
    <x v="2"/>
    <x v="1"/>
    <x v="1"/>
    <x v="1"/>
    <x v="2"/>
    <x v="1"/>
    <x v="0"/>
    <x v="0"/>
    <x v="0"/>
  </r>
  <r>
    <x v="0"/>
    <x v="1"/>
    <x v="9"/>
    <x v="0"/>
    <x v="2"/>
    <x v="57"/>
    <x v="0"/>
    <x v="2"/>
    <x v="3"/>
    <x v="3"/>
    <x v="1"/>
    <x v="1"/>
    <x v="2"/>
    <x v="2"/>
    <x v="2"/>
    <x v="3"/>
    <x v="2"/>
    <x v="2"/>
    <x v="3"/>
    <x v="2"/>
    <x v="3"/>
    <x v="0"/>
    <x v="2"/>
    <x v="0"/>
    <x v="1"/>
    <x v="1"/>
    <x v="1"/>
    <x v="0"/>
    <x v="0"/>
    <x v="1"/>
    <x v="0"/>
    <x v="0"/>
    <x v="3"/>
    <x v="5"/>
    <x v="4"/>
    <x v="2"/>
    <x v="0"/>
    <x v="1"/>
    <x v="1"/>
    <x v="1"/>
    <x v="2"/>
    <x v="2"/>
    <x v="1"/>
    <x v="0"/>
    <x v="1"/>
    <x v="1"/>
    <x v="0"/>
    <x v="0"/>
    <x v="0"/>
    <x v="0"/>
  </r>
  <r>
    <x v="0"/>
    <x v="1"/>
    <x v="9"/>
    <x v="0"/>
    <x v="2"/>
    <x v="57"/>
    <x v="1"/>
    <x v="0"/>
    <x v="0"/>
    <x v="0"/>
    <x v="3"/>
    <x v="1"/>
    <x v="2"/>
    <x v="4"/>
    <x v="0"/>
    <x v="0"/>
    <x v="0"/>
    <x v="0"/>
    <x v="0"/>
    <x v="0"/>
    <x v="0"/>
    <x v="0"/>
    <x v="0"/>
    <x v="4"/>
    <x v="4"/>
    <x v="0"/>
    <x v="2"/>
    <x v="1"/>
    <x v="0"/>
    <x v="0"/>
    <x v="0"/>
    <x v="0"/>
    <x v="0"/>
    <x v="0"/>
    <x v="0"/>
    <x v="0"/>
    <x v="3"/>
    <x v="1"/>
    <x v="3"/>
    <x v="4"/>
    <x v="1"/>
    <x v="1"/>
    <x v="1"/>
    <x v="0"/>
    <x v="0"/>
    <x v="2"/>
    <x v="1"/>
    <x v="0"/>
    <x v="0"/>
    <x v="0"/>
  </r>
  <r>
    <x v="0"/>
    <x v="1"/>
    <x v="9"/>
    <x v="0"/>
    <x v="2"/>
    <x v="57"/>
    <x v="0"/>
    <x v="2"/>
    <x v="3"/>
    <x v="3"/>
    <x v="3"/>
    <x v="2"/>
    <x v="2"/>
    <x v="4"/>
    <x v="2"/>
    <x v="2"/>
    <x v="2"/>
    <x v="2"/>
    <x v="3"/>
    <x v="2"/>
    <x v="1"/>
    <x v="0"/>
    <x v="2"/>
    <x v="0"/>
    <x v="1"/>
    <x v="3"/>
    <x v="1"/>
    <x v="0"/>
    <x v="1"/>
    <x v="1"/>
    <x v="0"/>
    <x v="0"/>
    <x v="3"/>
    <x v="3"/>
    <x v="1"/>
    <x v="3"/>
    <x v="0"/>
    <x v="1"/>
    <x v="3"/>
    <x v="4"/>
    <x v="1"/>
    <x v="1"/>
    <x v="1"/>
    <x v="1"/>
    <x v="0"/>
    <x v="0"/>
    <x v="1"/>
    <x v="0"/>
    <x v="0"/>
    <x v="0"/>
  </r>
  <r>
    <x v="0"/>
    <x v="1"/>
    <x v="9"/>
    <x v="0"/>
    <x v="2"/>
    <x v="57"/>
    <x v="2"/>
    <x v="2"/>
    <x v="3"/>
    <x v="1"/>
    <x v="3"/>
    <x v="1"/>
    <x v="4"/>
    <x v="2"/>
    <x v="3"/>
    <x v="3"/>
    <x v="3"/>
    <x v="3"/>
    <x v="3"/>
    <x v="2"/>
    <x v="1"/>
    <x v="2"/>
    <x v="2"/>
    <x v="1"/>
    <x v="3"/>
    <x v="1"/>
    <x v="4"/>
    <x v="2"/>
    <x v="0"/>
    <x v="2"/>
    <x v="2"/>
    <x v="3"/>
    <x v="1"/>
    <x v="1"/>
    <x v="3"/>
    <x v="3"/>
    <x v="1"/>
    <x v="1"/>
    <x v="2"/>
    <x v="2"/>
    <x v="4"/>
    <x v="2"/>
    <x v="1"/>
    <x v="1"/>
    <x v="1"/>
    <x v="2"/>
    <x v="2"/>
    <x v="0"/>
    <x v="0"/>
    <x v="0"/>
  </r>
  <r>
    <x v="0"/>
    <x v="1"/>
    <x v="9"/>
    <x v="0"/>
    <x v="2"/>
    <x v="57"/>
    <x v="0"/>
    <x v="2"/>
    <x v="1"/>
    <x v="4"/>
    <x v="5"/>
    <x v="3"/>
    <x v="4"/>
    <x v="1"/>
    <x v="3"/>
    <x v="2"/>
    <x v="4"/>
    <x v="5"/>
    <x v="1"/>
    <x v="4"/>
    <x v="2"/>
    <x v="4"/>
    <x v="3"/>
    <x v="0"/>
    <x v="1"/>
    <x v="1"/>
    <x v="0"/>
    <x v="0"/>
    <x v="0"/>
    <x v="0"/>
    <x v="1"/>
    <x v="3"/>
    <x v="2"/>
    <x v="4"/>
    <x v="3"/>
    <x v="3"/>
    <x v="1"/>
    <x v="1"/>
    <x v="4"/>
    <x v="3"/>
    <x v="2"/>
    <x v="5"/>
    <x v="1"/>
    <x v="1"/>
    <x v="1"/>
    <x v="2"/>
    <x v="2"/>
    <x v="0"/>
    <x v="0"/>
    <x v="0"/>
  </r>
  <r>
    <x v="0"/>
    <x v="1"/>
    <x v="9"/>
    <x v="0"/>
    <x v="2"/>
    <x v="57"/>
    <x v="1"/>
    <x v="2"/>
    <x v="3"/>
    <x v="3"/>
    <x v="2"/>
    <x v="1"/>
    <x v="2"/>
    <x v="2"/>
    <x v="2"/>
    <x v="2"/>
    <x v="3"/>
    <x v="2"/>
    <x v="3"/>
    <x v="3"/>
    <x v="3"/>
    <x v="2"/>
    <x v="1"/>
    <x v="4"/>
    <x v="1"/>
    <x v="1"/>
    <x v="1"/>
    <x v="0"/>
    <x v="1"/>
    <x v="1"/>
    <x v="2"/>
    <x v="3"/>
    <x v="4"/>
    <x v="4"/>
    <x v="3"/>
    <x v="3"/>
    <x v="1"/>
    <x v="1"/>
    <x v="1"/>
    <x v="1"/>
    <x v="2"/>
    <x v="2"/>
    <x v="1"/>
    <x v="0"/>
    <x v="0"/>
    <x v="1"/>
    <x v="0"/>
    <x v="0"/>
    <x v="0"/>
    <x v="0"/>
  </r>
  <r>
    <x v="0"/>
    <x v="1"/>
    <x v="9"/>
    <x v="0"/>
    <x v="2"/>
    <x v="57"/>
    <x v="0"/>
    <x v="4"/>
    <x v="1"/>
    <x v="3"/>
    <x v="1"/>
    <x v="3"/>
    <x v="4"/>
    <x v="4"/>
    <x v="1"/>
    <x v="4"/>
    <x v="4"/>
    <x v="4"/>
    <x v="3"/>
    <x v="0"/>
    <x v="2"/>
    <x v="5"/>
    <x v="1"/>
    <x v="4"/>
    <x v="1"/>
    <x v="3"/>
    <x v="3"/>
    <x v="3"/>
    <x v="5"/>
    <x v="5"/>
    <x v="4"/>
    <x v="1"/>
    <x v="4"/>
    <x v="4"/>
    <x v="4"/>
    <x v="2"/>
    <x v="0"/>
    <x v="0"/>
    <x v="0"/>
    <x v="0"/>
    <x v="0"/>
    <x v="0"/>
    <x v="5"/>
    <x v="2"/>
    <x v="1"/>
    <x v="2"/>
    <x v="2"/>
    <x v="0"/>
    <x v="0"/>
    <x v="0"/>
  </r>
  <r>
    <x v="0"/>
    <x v="1"/>
    <x v="9"/>
    <x v="0"/>
    <x v="2"/>
    <x v="57"/>
    <x v="1"/>
    <x v="2"/>
    <x v="3"/>
    <x v="3"/>
    <x v="3"/>
    <x v="1"/>
    <x v="4"/>
    <x v="4"/>
    <x v="3"/>
    <x v="2"/>
    <x v="3"/>
    <x v="1"/>
    <x v="4"/>
    <x v="2"/>
    <x v="4"/>
    <x v="2"/>
    <x v="2"/>
    <x v="4"/>
    <x v="3"/>
    <x v="3"/>
    <x v="1"/>
    <x v="2"/>
    <x v="1"/>
    <x v="2"/>
    <x v="0"/>
    <x v="3"/>
    <x v="1"/>
    <x v="5"/>
    <x v="4"/>
    <x v="3"/>
    <x v="1"/>
    <x v="1"/>
    <x v="2"/>
    <x v="3"/>
    <x v="5"/>
    <x v="2"/>
    <x v="1"/>
    <x v="1"/>
    <x v="1"/>
    <x v="1"/>
    <x v="1"/>
    <x v="0"/>
    <x v="0"/>
    <x v="0"/>
  </r>
  <r>
    <x v="0"/>
    <x v="1"/>
    <x v="9"/>
    <x v="0"/>
    <x v="2"/>
    <x v="57"/>
    <x v="1"/>
    <x v="2"/>
    <x v="3"/>
    <x v="3"/>
    <x v="1"/>
    <x v="1"/>
    <x v="4"/>
    <x v="4"/>
    <x v="2"/>
    <x v="2"/>
    <x v="3"/>
    <x v="1"/>
    <x v="3"/>
    <x v="2"/>
    <x v="1"/>
    <x v="0"/>
    <x v="2"/>
    <x v="0"/>
    <x v="3"/>
    <x v="1"/>
    <x v="1"/>
    <x v="0"/>
    <x v="4"/>
    <x v="0"/>
    <x v="1"/>
    <x v="2"/>
    <x v="1"/>
    <x v="1"/>
    <x v="3"/>
    <x v="1"/>
    <x v="1"/>
    <x v="1"/>
    <x v="2"/>
    <x v="2"/>
    <x v="4"/>
    <x v="2"/>
    <x v="1"/>
    <x v="1"/>
    <x v="2"/>
    <x v="1"/>
    <x v="2"/>
    <x v="0"/>
    <x v="0"/>
    <x v="0"/>
  </r>
  <r>
    <x v="0"/>
    <x v="1"/>
    <x v="9"/>
    <x v="0"/>
    <x v="2"/>
    <x v="57"/>
    <x v="0"/>
    <x v="5"/>
    <x v="4"/>
    <x v="1"/>
    <x v="0"/>
    <x v="0"/>
    <x v="3"/>
    <x v="4"/>
    <x v="0"/>
    <x v="3"/>
    <x v="0"/>
    <x v="2"/>
    <x v="1"/>
    <x v="3"/>
    <x v="0"/>
    <x v="0"/>
    <x v="0"/>
    <x v="4"/>
    <x v="0"/>
    <x v="3"/>
    <x v="1"/>
    <x v="0"/>
    <x v="1"/>
    <x v="1"/>
    <x v="0"/>
    <x v="0"/>
    <x v="3"/>
    <x v="1"/>
    <x v="0"/>
    <x v="0"/>
    <x v="3"/>
    <x v="1"/>
    <x v="2"/>
    <x v="1"/>
    <x v="1"/>
    <x v="1"/>
    <x v="1"/>
    <x v="0"/>
    <x v="0"/>
    <x v="0"/>
    <x v="0"/>
    <x v="0"/>
    <x v="0"/>
    <x v="0"/>
  </r>
  <r>
    <x v="0"/>
    <x v="1"/>
    <x v="9"/>
    <x v="0"/>
    <x v="2"/>
    <x v="57"/>
    <x v="1"/>
    <x v="3"/>
    <x v="3"/>
    <x v="2"/>
    <x v="3"/>
    <x v="1"/>
    <x v="4"/>
    <x v="2"/>
    <x v="2"/>
    <x v="3"/>
    <x v="3"/>
    <x v="3"/>
    <x v="3"/>
    <x v="3"/>
    <x v="3"/>
    <x v="1"/>
    <x v="1"/>
    <x v="1"/>
    <x v="1"/>
    <x v="3"/>
    <x v="4"/>
    <x v="2"/>
    <x v="4"/>
    <x v="0"/>
    <x v="2"/>
    <x v="2"/>
    <x v="4"/>
    <x v="5"/>
    <x v="3"/>
    <x v="4"/>
    <x v="1"/>
    <x v="1"/>
    <x v="1"/>
    <x v="1"/>
    <x v="4"/>
    <x v="1"/>
    <x v="1"/>
    <x v="1"/>
    <x v="1"/>
    <x v="1"/>
    <x v="0"/>
    <x v="0"/>
    <x v="0"/>
    <x v="0"/>
  </r>
  <r>
    <x v="0"/>
    <x v="1"/>
    <x v="9"/>
    <x v="0"/>
    <x v="2"/>
    <x v="57"/>
    <x v="1"/>
    <x v="2"/>
    <x v="3"/>
    <x v="1"/>
    <x v="3"/>
    <x v="1"/>
    <x v="2"/>
    <x v="0"/>
    <x v="2"/>
    <x v="2"/>
    <x v="3"/>
    <x v="3"/>
    <x v="0"/>
    <x v="2"/>
    <x v="3"/>
    <x v="0"/>
    <x v="2"/>
    <x v="0"/>
    <x v="0"/>
    <x v="1"/>
    <x v="0"/>
    <x v="2"/>
    <x v="4"/>
    <x v="2"/>
    <x v="2"/>
    <x v="3"/>
    <x v="3"/>
    <x v="5"/>
    <x v="3"/>
    <x v="4"/>
    <x v="0"/>
    <x v="1"/>
    <x v="1"/>
    <x v="4"/>
    <x v="2"/>
    <x v="1"/>
    <x v="1"/>
    <x v="0"/>
    <x v="0"/>
    <x v="1"/>
    <x v="0"/>
    <x v="0"/>
    <x v="0"/>
    <x v="0"/>
  </r>
  <r>
    <x v="0"/>
    <x v="1"/>
    <x v="9"/>
    <x v="0"/>
    <x v="2"/>
    <x v="57"/>
    <x v="0"/>
    <x v="4"/>
    <x v="1"/>
    <x v="1"/>
    <x v="1"/>
    <x v="3"/>
    <x v="4"/>
    <x v="0"/>
    <x v="4"/>
    <x v="3"/>
    <x v="4"/>
    <x v="4"/>
    <x v="4"/>
    <x v="1"/>
    <x v="3"/>
    <x v="4"/>
    <x v="2"/>
    <x v="0"/>
    <x v="3"/>
    <x v="4"/>
    <x v="4"/>
    <x v="2"/>
    <x v="1"/>
    <x v="1"/>
    <x v="0"/>
    <x v="3"/>
    <x v="4"/>
    <x v="5"/>
    <x v="4"/>
    <x v="4"/>
    <x v="1"/>
    <x v="1"/>
    <x v="4"/>
    <x v="3"/>
    <x v="5"/>
    <x v="2"/>
    <x v="1"/>
    <x v="0"/>
    <x v="0"/>
    <x v="0"/>
    <x v="1"/>
    <x v="0"/>
    <x v="0"/>
    <x v="0"/>
  </r>
  <r>
    <x v="0"/>
    <x v="1"/>
    <x v="9"/>
    <x v="0"/>
    <x v="2"/>
    <x v="57"/>
    <x v="1"/>
    <x v="2"/>
    <x v="2"/>
    <x v="2"/>
    <x v="3"/>
    <x v="1"/>
    <x v="4"/>
    <x v="0"/>
    <x v="3"/>
    <x v="2"/>
    <x v="3"/>
    <x v="3"/>
    <x v="3"/>
    <x v="0"/>
    <x v="1"/>
    <x v="1"/>
    <x v="1"/>
    <x v="0"/>
    <x v="1"/>
    <x v="3"/>
    <x v="1"/>
    <x v="4"/>
    <x v="1"/>
    <x v="1"/>
    <x v="0"/>
    <x v="3"/>
    <x v="1"/>
    <x v="0"/>
    <x v="3"/>
    <x v="3"/>
    <x v="0"/>
    <x v="1"/>
    <x v="2"/>
    <x v="2"/>
    <x v="2"/>
    <x v="1"/>
    <x v="1"/>
    <x v="0"/>
    <x v="1"/>
    <x v="2"/>
    <x v="0"/>
    <x v="0"/>
    <x v="0"/>
    <x v="0"/>
  </r>
  <r>
    <x v="0"/>
    <x v="1"/>
    <x v="9"/>
    <x v="0"/>
    <x v="2"/>
    <x v="57"/>
    <x v="0"/>
    <x v="2"/>
    <x v="3"/>
    <x v="1"/>
    <x v="1"/>
    <x v="2"/>
    <x v="5"/>
    <x v="2"/>
    <x v="2"/>
    <x v="0"/>
    <x v="2"/>
    <x v="2"/>
    <x v="4"/>
    <x v="4"/>
    <x v="3"/>
    <x v="0"/>
    <x v="3"/>
    <x v="3"/>
    <x v="3"/>
    <x v="1"/>
    <x v="2"/>
    <x v="1"/>
    <x v="1"/>
    <x v="1"/>
    <x v="2"/>
    <x v="3"/>
    <x v="0"/>
    <x v="1"/>
    <x v="2"/>
    <x v="3"/>
    <x v="4"/>
    <x v="1"/>
    <x v="1"/>
    <x v="1"/>
    <x v="5"/>
    <x v="1"/>
    <x v="1"/>
    <x v="1"/>
    <x v="0"/>
    <x v="0"/>
    <x v="3"/>
    <x v="0"/>
    <x v="0"/>
    <x v="0"/>
  </r>
  <r>
    <x v="0"/>
    <x v="1"/>
    <x v="9"/>
    <x v="0"/>
    <x v="2"/>
    <x v="57"/>
    <x v="1"/>
    <x v="2"/>
    <x v="2"/>
    <x v="3"/>
    <x v="2"/>
    <x v="1"/>
    <x v="2"/>
    <x v="3"/>
    <x v="3"/>
    <x v="4"/>
    <x v="2"/>
    <x v="3"/>
    <x v="2"/>
    <x v="3"/>
    <x v="1"/>
    <x v="4"/>
    <x v="2"/>
    <x v="1"/>
    <x v="1"/>
    <x v="2"/>
    <x v="4"/>
    <x v="2"/>
    <x v="1"/>
    <x v="1"/>
    <x v="1"/>
    <x v="2"/>
    <x v="3"/>
    <x v="1"/>
    <x v="3"/>
    <x v="3"/>
    <x v="1"/>
    <x v="1"/>
    <x v="2"/>
    <x v="3"/>
    <x v="4"/>
    <x v="2"/>
    <x v="1"/>
    <x v="3"/>
    <x v="1"/>
    <x v="2"/>
    <x v="2"/>
    <x v="0"/>
    <x v="0"/>
    <x v="0"/>
  </r>
  <r>
    <x v="0"/>
    <x v="1"/>
    <x v="9"/>
    <x v="0"/>
    <x v="2"/>
    <x v="57"/>
    <x v="1"/>
    <x v="0"/>
    <x v="2"/>
    <x v="2"/>
    <x v="2"/>
    <x v="2"/>
    <x v="2"/>
    <x v="4"/>
    <x v="2"/>
    <x v="2"/>
    <x v="2"/>
    <x v="2"/>
    <x v="1"/>
    <x v="3"/>
    <x v="0"/>
    <x v="1"/>
    <x v="0"/>
    <x v="4"/>
    <x v="0"/>
    <x v="3"/>
    <x v="0"/>
    <x v="1"/>
    <x v="1"/>
    <x v="1"/>
    <x v="0"/>
    <x v="0"/>
    <x v="1"/>
    <x v="1"/>
    <x v="1"/>
    <x v="4"/>
    <x v="3"/>
    <x v="1"/>
    <x v="1"/>
    <x v="1"/>
    <x v="2"/>
    <x v="1"/>
    <x v="1"/>
    <x v="1"/>
    <x v="0"/>
    <x v="1"/>
    <x v="1"/>
    <x v="0"/>
    <x v="0"/>
    <x v="0"/>
  </r>
  <r>
    <x v="0"/>
    <x v="1"/>
    <x v="9"/>
    <x v="0"/>
    <x v="2"/>
    <x v="57"/>
    <x v="0"/>
    <x v="3"/>
    <x v="2"/>
    <x v="0"/>
    <x v="3"/>
    <x v="2"/>
    <x v="2"/>
    <x v="0"/>
    <x v="0"/>
    <x v="0"/>
    <x v="2"/>
    <x v="4"/>
    <x v="4"/>
    <x v="3"/>
    <x v="0"/>
    <x v="0"/>
    <x v="2"/>
    <x v="0"/>
    <x v="1"/>
    <x v="1"/>
    <x v="0"/>
    <x v="4"/>
    <x v="1"/>
    <x v="1"/>
    <x v="1"/>
    <x v="3"/>
    <x v="2"/>
    <x v="2"/>
    <x v="2"/>
    <x v="2"/>
    <x v="0"/>
    <x v="0"/>
    <x v="0"/>
    <x v="0"/>
    <x v="0"/>
    <x v="0"/>
    <x v="4"/>
    <x v="0"/>
    <x v="1"/>
    <x v="0"/>
    <x v="0"/>
    <x v="0"/>
    <x v="0"/>
    <x v="0"/>
  </r>
  <r>
    <x v="0"/>
    <x v="1"/>
    <x v="9"/>
    <x v="0"/>
    <x v="2"/>
    <x v="57"/>
    <x v="1"/>
    <x v="3"/>
    <x v="2"/>
    <x v="2"/>
    <x v="2"/>
    <x v="0"/>
    <x v="2"/>
    <x v="4"/>
    <x v="3"/>
    <x v="2"/>
    <x v="2"/>
    <x v="3"/>
    <x v="1"/>
    <x v="3"/>
    <x v="1"/>
    <x v="0"/>
    <x v="1"/>
    <x v="0"/>
    <x v="1"/>
    <x v="0"/>
    <x v="5"/>
    <x v="5"/>
    <x v="0"/>
    <x v="1"/>
    <x v="2"/>
    <x v="3"/>
    <x v="3"/>
    <x v="5"/>
    <x v="0"/>
    <x v="3"/>
    <x v="0"/>
    <x v="1"/>
    <x v="2"/>
    <x v="1"/>
    <x v="4"/>
    <x v="1"/>
    <x v="1"/>
    <x v="1"/>
    <x v="0"/>
    <x v="1"/>
    <x v="0"/>
    <x v="0"/>
    <x v="0"/>
    <x v="0"/>
  </r>
  <r>
    <x v="0"/>
    <x v="1"/>
    <x v="9"/>
    <x v="0"/>
    <x v="2"/>
    <x v="57"/>
    <x v="1"/>
    <x v="2"/>
    <x v="3"/>
    <x v="1"/>
    <x v="3"/>
    <x v="3"/>
    <x v="5"/>
    <x v="0"/>
    <x v="1"/>
    <x v="4"/>
    <x v="4"/>
    <x v="4"/>
    <x v="3"/>
    <x v="2"/>
    <x v="3"/>
    <x v="5"/>
    <x v="1"/>
    <x v="1"/>
    <x v="3"/>
    <x v="1"/>
    <x v="4"/>
    <x v="5"/>
    <x v="4"/>
    <x v="5"/>
    <x v="1"/>
    <x v="2"/>
    <x v="4"/>
    <x v="5"/>
    <x v="4"/>
    <x v="3"/>
    <x v="1"/>
    <x v="1"/>
    <x v="2"/>
    <x v="3"/>
    <x v="2"/>
    <x v="1"/>
    <x v="1"/>
    <x v="1"/>
    <x v="1"/>
    <x v="2"/>
    <x v="2"/>
    <x v="0"/>
    <x v="0"/>
    <x v="0"/>
  </r>
  <r>
    <x v="0"/>
    <x v="1"/>
    <x v="9"/>
    <x v="0"/>
    <x v="2"/>
    <x v="57"/>
    <x v="1"/>
    <x v="3"/>
    <x v="2"/>
    <x v="3"/>
    <x v="3"/>
    <x v="2"/>
    <x v="2"/>
    <x v="4"/>
    <x v="2"/>
    <x v="2"/>
    <x v="2"/>
    <x v="3"/>
    <x v="1"/>
    <x v="3"/>
    <x v="1"/>
    <x v="2"/>
    <x v="1"/>
    <x v="0"/>
    <x v="1"/>
    <x v="3"/>
    <x v="5"/>
    <x v="5"/>
    <x v="0"/>
    <x v="2"/>
    <x v="2"/>
    <x v="3"/>
    <x v="3"/>
    <x v="3"/>
    <x v="3"/>
    <x v="3"/>
    <x v="1"/>
    <x v="1"/>
    <x v="1"/>
    <x v="1"/>
    <x v="2"/>
    <x v="2"/>
    <x v="1"/>
    <x v="1"/>
    <x v="0"/>
    <x v="1"/>
    <x v="2"/>
    <x v="0"/>
    <x v="0"/>
    <x v="0"/>
  </r>
  <r>
    <x v="0"/>
    <x v="1"/>
    <x v="9"/>
    <x v="0"/>
    <x v="2"/>
    <x v="57"/>
    <x v="1"/>
    <x v="3"/>
    <x v="3"/>
    <x v="2"/>
    <x v="3"/>
    <x v="2"/>
    <x v="2"/>
    <x v="4"/>
    <x v="3"/>
    <x v="2"/>
    <x v="2"/>
    <x v="3"/>
    <x v="3"/>
    <x v="2"/>
    <x v="3"/>
    <x v="1"/>
    <x v="1"/>
    <x v="0"/>
    <x v="3"/>
    <x v="1"/>
    <x v="4"/>
    <x v="2"/>
    <x v="0"/>
    <x v="2"/>
    <x v="2"/>
    <x v="3"/>
    <x v="1"/>
    <x v="5"/>
    <x v="1"/>
    <x v="3"/>
    <x v="0"/>
    <x v="1"/>
    <x v="2"/>
    <x v="1"/>
    <x v="4"/>
    <x v="2"/>
    <x v="1"/>
    <x v="1"/>
    <x v="1"/>
    <x v="0"/>
    <x v="0"/>
    <x v="0"/>
    <x v="0"/>
    <x v="0"/>
  </r>
  <r>
    <x v="0"/>
    <x v="1"/>
    <x v="9"/>
    <x v="0"/>
    <x v="2"/>
    <x v="57"/>
    <x v="0"/>
    <x v="3"/>
    <x v="2"/>
    <x v="2"/>
    <x v="3"/>
    <x v="0"/>
    <x v="4"/>
    <x v="4"/>
    <x v="0"/>
    <x v="2"/>
    <x v="2"/>
    <x v="3"/>
    <x v="3"/>
    <x v="2"/>
    <x v="0"/>
    <x v="0"/>
    <x v="3"/>
    <x v="3"/>
    <x v="1"/>
    <x v="1"/>
    <x v="1"/>
    <x v="0"/>
    <x v="1"/>
    <x v="1"/>
    <x v="0"/>
    <x v="0"/>
    <x v="2"/>
    <x v="1"/>
    <x v="0"/>
    <x v="0"/>
    <x v="4"/>
    <x v="1"/>
    <x v="2"/>
    <x v="1"/>
    <x v="4"/>
    <x v="5"/>
    <x v="1"/>
    <x v="1"/>
    <x v="1"/>
    <x v="0"/>
    <x v="0"/>
    <x v="0"/>
    <x v="0"/>
    <x v="0"/>
  </r>
  <r>
    <x v="0"/>
    <x v="1"/>
    <x v="5"/>
    <x v="0"/>
    <x v="3"/>
    <x v="32"/>
    <x v="2"/>
    <x v="0"/>
    <x v="2"/>
    <x v="2"/>
    <x v="3"/>
    <x v="2"/>
    <x v="2"/>
    <x v="0"/>
    <x v="3"/>
    <x v="3"/>
    <x v="3"/>
    <x v="1"/>
    <x v="4"/>
    <x v="5"/>
    <x v="5"/>
    <x v="6"/>
    <x v="5"/>
    <x v="5"/>
    <x v="5"/>
    <x v="5"/>
    <x v="6"/>
    <x v="6"/>
    <x v="3"/>
    <x v="4"/>
    <x v="5"/>
    <x v="5"/>
    <x v="5"/>
    <x v="6"/>
    <x v="5"/>
    <x v="5"/>
    <x v="5"/>
    <x v="2"/>
    <x v="0"/>
    <x v="0"/>
    <x v="0"/>
    <x v="0"/>
    <x v="1"/>
    <x v="4"/>
    <x v="2"/>
    <x v="3"/>
    <x v="5"/>
    <x v="0"/>
    <x v="0"/>
    <x v="0"/>
  </r>
  <r>
    <x v="0"/>
    <x v="1"/>
    <x v="5"/>
    <x v="0"/>
    <x v="3"/>
    <x v="32"/>
    <x v="0"/>
    <x v="2"/>
    <x v="2"/>
    <x v="3"/>
    <x v="3"/>
    <x v="1"/>
    <x v="4"/>
    <x v="0"/>
    <x v="1"/>
    <x v="3"/>
    <x v="3"/>
    <x v="4"/>
    <x v="3"/>
    <x v="3"/>
    <x v="1"/>
    <x v="1"/>
    <x v="2"/>
    <x v="0"/>
    <x v="0"/>
    <x v="3"/>
    <x v="1"/>
    <x v="0"/>
    <x v="1"/>
    <x v="1"/>
    <x v="2"/>
    <x v="3"/>
    <x v="3"/>
    <x v="1"/>
    <x v="3"/>
    <x v="2"/>
    <x v="0"/>
    <x v="1"/>
    <x v="2"/>
    <x v="3"/>
    <x v="4"/>
    <x v="3"/>
    <x v="1"/>
    <x v="2"/>
    <x v="1"/>
    <x v="1"/>
    <x v="4"/>
    <x v="0"/>
    <x v="0"/>
    <x v="0"/>
  </r>
  <r>
    <x v="0"/>
    <x v="1"/>
    <x v="5"/>
    <x v="0"/>
    <x v="3"/>
    <x v="32"/>
    <x v="1"/>
    <x v="3"/>
    <x v="2"/>
    <x v="3"/>
    <x v="2"/>
    <x v="2"/>
    <x v="3"/>
    <x v="4"/>
    <x v="3"/>
    <x v="2"/>
    <x v="2"/>
    <x v="2"/>
    <x v="1"/>
    <x v="2"/>
    <x v="3"/>
    <x v="1"/>
    <x v="2"/>
    <x v="0"/>
    <x v="0"/>
    <x v="1"/>
    <x v="0"/>
    <x v="4"/>
    <x v="4"/>
    <x v="2"/>
    <x v="2"/>
    <x v="0"/>
    <x v="1"/>
    <x v="5"/>
    <x v="0"/>
    <x v="1"/>
    <x v="0"/>
    <x v="1"/>
    <x v="2"/>
    <x v="4"/>
    <x v="4"/>
    <x v="2"/>
    <x v="1"/>
    <x v="1"/>
    <x v="0"/>
    <x v="0"/>
    <x v="1"/>
    <x v="0"/>
    <x v="0"/>
    <x v="0"/>
  </r>
  <r>
    <x v="0"/>
    <x v="1"/>
    <x v="9"/>
    <x v="0"/>
    <x v="2"/>
    <x v="47"/>
    <x v="1"/>
    <x v="3"/>
    <x v="2"/>
    <x v="3"/>
    <x v="3"/>
    <x v="1"/>
    <x v="2"/>
    <x v="4"/>
    <x v="2"/>
    <x v="2"/>
    <x v="2"/>
    <x v="1"/>
    <x v="2"/>
    <x v="1"/>
    <x v="3"/>
    <x v="1"/>
    <x v="1"/>
    <x v="0"/>
    <x v="1"/>
    <x v="1"/>
    <x v="4"/>
    <x v="2"/>
    <x v="0"/>
    <x v="1"/>
    <x v="2"/>
    <x v="2"/>
    <x v="1"/>
    <x v="1"/>
    <x v="3"/>
    <x v="3"/>
    <x v="1"/>
    <x v="1"/>
    <x v="2"/>
    <x v="3"/>
    <x v="2"/>
    <x v="2"/>
    <x v="1"/>
    <x v="1"/>
    <x v="0"/>
    <x v="0"/>
    <x v="1"/>
    <x v="0"/>
    <x v="0"/>
    <x v="0"/>
  </r>
  <r>
    <x v="0"/>
    <x v="1"/>
    <x v="9"/>
    <x v="0"/>
    <x v="2"/>
    <x v="47"/>
    <x v="1"/>
    <x v="2"/>
    <x v="3"/>
    <x v="1"/>
    <x v="3"/>
    <x v="1"/>
    <x v="4"/>
    <x v="4"/>
    <x v="3"/>
    <x v="3"/>
    <x v="3"/>
    <x v="1"/>
    <x v="3"/>
    <x v="3"/>
    <x v="1"/>
    <x v="2"/>
    <x v="2"/>
    <x v="0"/>
    <x v="1"/>
    <x v="1"/>
    <x v="4"/>
    <x v="5"/>
    <x v="0"/>
    <x v="1"/>
    <x v="2"/>
    <x v="3"/>
    <x v="3"/>
    <x v="5"/>
    <x v="4"/>
    <x v="3"/>
    <x v="1"/>
    <x v="1"/>
    <x v="4"/>
    <x v="3"/>
    <x v="5"/>
    <x v="5"/>
    <x v="1"/>
    <x v="3"/>
    <x v="0"/>
    <x v="1"/>
    <x v="2"/>
    <x v="0"/>
    <x v="0"/>
    <x v="0"/>
  </r>
  <r>
    <x v="0"/>
    <x v="1"/>
    <x v="10"/>
    <x v="0"/>
    <x v="16"/>
    <x v="53"/>
    <x v="0"/>
    <x v="0"/>
    <x v="2"/>
    <x v="1"/>
    <x v="5"/>
    <x v="2"/>
    <x v="2"/>
    <x v="2"/>
    <x v="2"/>
    <x v="2"/>
    <x v="2"/>
    <x v="3"/>
    <x v="2"/>
    <x v="0"/>
    <x v="2"/>
    <x v="0"/>
    <x v="3"/>
    <x v="3"/>
    <x v="0"/>
    <x v="2"/>
    <x v="0"/>
    <x v="4"/>
    <x v="1"/>
    <x v="1"/>
    <x v="3"/>
    <x v="4"/>
    <x v="1"/>
    <x v="3"/>
    <x v="2"/>
    <x v="2"/>
    <x v="3"/>
    <x v="1"/>
    <x v="5"/>
    <x v="3"/>
    <x v="2"/>
    <x v="3"/>
    <x v="1"/>
    <x v="0"/>
    <x v="1"/>
    <x v="0"/>
    <x v="2"/>
    <x v="0"/>
    <x v="0"/>
    <x v="0"/>
  </r>
  <r>
    <x v="0"/>
    <x v="1"/>
    <x v="9"/>
    <x v="0"/>
    <x v="4"/>
    <x v="41"/>
    <x v="1"/>
    <x v="3"/>
    <x v="3"/>
    <x v="2"/>
    <x v="2"/>
    <x v="1"/>
    <x v="2"/>
    <x v="4"/>
    <x v="2"/>
    <x v="2"/>
    <x v="2"/>
    <x v="2"/>
    <x v="1"/>
    <x v="2"/>
    <x v="1"/>
    <x v="2"/>
    <x v="2"/>
    <x v="0"/>
    <x v="1"/>
    <x v="3"/>
    <x v="0"/>
    <x v="0"/>
    <x v="0"/>
    <x v="2"/>
    <x v="2"/>
    <x v="3"/>
    <x v="1"/>
    <x v="1"/>
    <x v="3"/>
    <x v="3"/>
    <x v="0"/>
    <x v="1"/>
    <x v="2"/>
    <x v="2"/>
    <x v="4"/>
    <x v="2"/>
    <x v="1"/>
    <x v="1"/>
    <x v="0"/>
    <x v="1"/>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FC40C0-A315-42B9-8875-820B9570895D}" name="Pivottabell8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14:G32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5" fld="31" subtotal="count" showDataAs="percentOfCol" baseField="0" baseItem="0" numFmtId="10"/>
  </dataFields>
  <formats count="2">
    <format dxfId="115">
      <pivotArea collapsedLevelsAreSubtotals="1" fieldPosition="0">
        <references count="1">
          <reference field="31" count="0"/>
        </references>
      </pivotArea>
    </format>
    <format dxfId="1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8799280-5314-4937-8F89-DB8A5C88415E}" name="Pivottabell9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38:J34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1"/>
        <item x="5"/>
        <item x="4"/>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8">
    <i>
      <x/>
    </i>
    <i>
      <x v="1"/>
    </i>
    <i>
      <x v="2"/>
    </i>
    <i>
      <x v="3"/>
    </i>
    <i>
      <x v="4"/>
    </i>
    <i>
      <x v="5"/>
    </i>
    <i>
      <x v="6"/>
    </i>
    <i t="grand">
      <x/>
    </i>
  </rowItems>
  <colFields count="1">
    <field x="0"/>
  </colFields>
  <colItems count="1">
    <i>
      <x v="1"/>
    </i>
  </colItems>
  <dataFields count="1">
    <dataField name="Medel av F27" fld="33" subtotal="average" baseField="0" baseItem="0"/>
  </dataFields>
  <formats count="2">
    <format dxfId="126">
      <pivotArea grandRow="1" outline="0" collapsedLevelsAreSubtotals="1" fieldPosition="0"/>
    </format>
    <format dxfId="125">
      <pivotArea collapsedLevelsAreSubtotals="1" fieldPosition="0">
        <references count="1">
          <reference field="3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41AA1C62-D430-4F93-841A-09F8B5EE353E}" name="Pivottabell12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82:G48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m="1" x="4"/>
        <item m="1" x="5"/>
        <item x="3"/>
        <item t="default"/>
      </items>
    </pivotField>
    <pivotField showAll="0"/>
    <pivotField showAll="0"/>
    <pivotField showAll="0"/>
    <pivotField showAll="0"/>
  </pivotFields>
  <rowFields count="1">
    <field x="45"/>
  </rowFields>
  <rowItems count="5">
    <i>
      <x/>
    </i>
    <i>
      <x v="1"/>
    </i>
    <i>
      <x v="2"/>
    </i>
    <i>
      <x v="5"/>
    </i>
    <i t="grand">
      <x/>
    </i>
  </rowItems>
  <colFields count="1">
    <field x="0"/>
  </colFields>
  <colItems count="1">
    <i>
      <x v="1"/>
    </i>
  </colItems>
  <dataFields count="1">
    <dataField name="Antal av F39" fld="45" subtotal="count" showDataAs="percentOfCol" baseField="0" baseItem="0" numFmtId="9"/>
  </dataFields>
  <formats count="1">
    <format dxfId="20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1C880AF4-FA1D-437C-A199-EFDBDB788B0F}" name="Pivottabell8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26:C3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Antal av F26"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8E3FCD03-A7DC-4A7C-B9C4-3838E7D18568}" name="Pivottabell5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94:J20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8">
    <i>
      <x/>
    </i>
    <i>
      <x v="1"/>
    </i>
    <i>
      <x v="2"/>
    </i>
    <i>
      <x v="3"/>
    </i>
    <i>
      <x v="4"/>
    </i>
    <i>
      <x v="5"/>
    </i>
    <i>
      <x v="6"/>
    </i>
    <i t="grand">
      <x/>
    </i>
  </rowItems>
  <colFields count="1">
    <field x="0"/>
  </colFields>
  <colItems count="1">
    <i>
      <x v="1"/>
    </i>
  </colItems>
  <dataFields count="1">
    <dataField name="Medel av F15" fld="21" subtotal="average" baseField="0" baseItem="0"/>
  </dataFields>
  <formats count="2">
    <format dxfId="208">
      <pivotArea grandRow="1" outline="0" collapsedLevelsAreSubtotals="1" fieldPosition="0"/>
    </format>
    <format dxfId="207">
      <pivotArea collapsedLevelsAreSubtotals="1" fieldPosition="0">
        <references count="1">
          <reference field="2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52EA4905-6918-43EA-AA3F-AD3413040A72}" name="Pivottabell8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26:G3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Antal av F26" fld="32" subtotal="count" showDataAs="percentOfCol" baseField="0" baseItem="0" numFmtId="9"/>
  </dataFields>
  <formats count="1">
    <format dxfId="20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1F5881D6-2D14-4AF9-9F0F-68E866739EA4}" name="Pivottabell2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86:J9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axis="axisRow" dataField="1" showAll="0" sortType="ascending">
      <items count="8">
        <item x="0"/>
        <item x="3"/>
        <item x="2"/>
        <item x="4"/>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Medel av F6" fld="12" subtotal="average" baseField="12" baseItem="0"/>
  </dataFields>
  <formats count="2">
    <format dxfId="211">
      <pivotArea collapsedLevelsAreSubtotals="1" fieldPosition="0">
        <references count="1">
          <reference field="12" count="0"/>
        </references>
      </pivotArea>
    </format>
    <format dxfId="2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47115075-D9E0-4913-8543-DAB6C7FD9B33}" name="Pivottabell13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30:G53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9"/>
  </rowFields>
  <rowItems count="2">
    <i>
      <x v="5"/>
    </i>
    <i t="grand">
      <x/>
    </i>
  </rowItems>
  <colFields count="1">
    <field x="0"/>
  </colFields>
  <colItems count="1">
    <i>
      <x v="1"/>
    </i>
  </colItems>
  <dataFields count="1">
    <dataField name="Antal av F43" fld="49" subtotal="count" showDataAs="percentOfCol" baseField="0" baseItem="0" numFmtId="9"/>
  </dataFields>
  <formats count="2">
    <format dxfId="213">
      <pivotArea outline="0" fieldPosition="0">
        <references count="1">
          <reference field="4294967294" count="1">
            <x v="0"/>
          </reference>
        </references>
      </pivotArea>
    </format>
    <format dxfId="2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D31410C5-36E1-4EA1-AC9B-793BA8AFBDF0}" name="Pivottabell6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18:J22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Medel av F17" fld="23" subtotal="average" baseField="0" baseItem="0"/>
  </dataFields>
  <formats count="2">
    <format dxfId="215">
      <pivotArea collapsedLevelsAreSubtotals="1" fieldPosition="0">
        <references count="1">
          <reference field="23" count="0"/>
        </references>
      </pivotArea>
    </format>
    <format dxfId="2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49007399-E333-4425-BF20-91140366E4EB}" name="Pivottabell10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6:C39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1"/>
    </i>
    <i>
      <x v="5"/>
    </i>
    <i t="grand">
      <x/>
    </i>
  </rowItems>
  <colFields count="1">
    <field x="0"/>
  </colFields>
  <colItems count="1">
    <i>
      <x v="1"/>
    </i>
  </colItems>
  <dataFields count="1">
    <dataField name="Antal av F31"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6816A597-7C1B-4E63-9C17-5CBE9CB55527}" name="Pivottabell9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50:G3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8" fld="34" subtotal="count" showDataAs="percentOfCol" baseField="0" baseItem="0" numFmtId="9"/>
  </dataFields>
  <formats count="1">
    <format dxfId="2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4EBAC1C6-1EFC-42CF-AF0E-7DAF0BD03634}" name="Pivottabell10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98:G40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2" fld="38" subtotal="count" showDataAs="percentOfCol" baseField="0" baseItem="0" numFmtId="9"/>
  </dataFields>
  <formats count="1">
    <format dxfId="2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8024796-2EDD-4BCA-8096-EBE8D25600CA}" name="Pivottabell5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82:G19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Antal av F14" fld="20" subtotal="count" showDataAs="percentOfCol" baseField="0" baseItem="0" numFmtId="9"/>
  </dataFields>
  <formats count="1">
    <format dxfId="1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7734B02F-2FB3-493F-83CC-50B2CFBE5B50}" name="Pivottabell3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4:G1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0"/>
  </colFields>
  <colItems count="1">
    <i>
      <x v="1"/>
    </i>
  </colItems>
  <dataFields count="1">
    <dataField name="Antal av F10" fld="16" subtotal="count" showDataAs="percentOfCol" baseField="0" baseItem="0" numFmtId="9"/>
  </dataFields>
  <formats count="1">
    <format dxfId="2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3462C397-51AB-439F-8A78-1D5F6C584A49}" name="Pivottabell10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8:C40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2" fld="38"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5AB1CAF2-E492-45BC-A0BD-0051D42B3761}" name="Pivottabell11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58:G46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3"/>
        <item x="2"/>
        <item m="1" x="5"/>
        <item x="4"/>
        <item t="default"/>
      </items>
    </pivotField>
    <pivotField showAll="0"/>
    <pivotField showAll="0"/>
    <pivotField showAll="0"/>
    <pivotField showAll="0"/>
    <pivotField showAll="0"/>
    <pivotField showAll="0"/>
  </pivotFields>
  <rowFields count="1">
    <field x="43"/>
  </rowFields>
  <rowItems count="6">
    <i>
      <x/>
    </i>
    <i>
      <x v="1"/>
    </i>
    <i>
      <x v="2"/>
    </i>
    <i>
      <x v="3"/>
    </i>
    <i>
      <x v="5"/>
    </i>
    <i t="grand">
      <x/>
    </i>
  </rowItems>
  <colFields count="1">
    <field x="0"/>
  </colFields>
  <colItems count="1">
    <i>
      <x v="1"/>
    </i>
  </colItems>
  <dataFields count="1">
    <dataField name="Antal av F37" fld="43" subtotal="count" showDataAs="percentOfCol" baseField="0" baseItem="0" numFmtId="9"/>
  </dataFields>
  <formats count="1">
    <format dxfId="2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C3025B90-9930-4262-A407-A28955BC686B}" name="Pivottabell10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10:C4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1"/>
        <item x="2"/>
        <item x="3"/>
        <item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3"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3A33D27A-ED4D-42F2-AD87-600DE730DA17}" name="Pivottabell10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98:J40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Medel av F32" fld="38" subtotal="average" baseField="0" baseItem="0"/>
  </dataFields>
  <formats count="2">
    <format dxfId="221">
      <pivotArea grandRow="1" outline="0" collapsedLevelsAreSubtotals="1" fieldPosition="0"/>
    </format>
    <format dxfId="220">
      <pivotArea collapsedLevelsAreSubtotals="1" fieldPosition="0">
        <references count="1">
          <reference field="3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11B81951-4967-4A4F-9C7B-36EB646FEF53}" name="Pivottabell6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0:G23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3"/>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8" fld="24" subtotal="count" showDataAs="percentOfCol" baseField="0" baseItem="0" numFmtId="9"/>
  </dataFields>
  <formats count="1">
    <format dxfId="2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4C51952C-EDDC-4453-8ED0-A6782DB27D3C}" name="Pivottabell5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82:C19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Antal av F14"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724355E7-3C62-4372-91B9-EE00A4E1AED3}" name="Pivottabell1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C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axis="axisRow" dataField="1" showAll="0" sortType="ascending">
      <items count="7">
        <item x="0"/>
        <item x="3"/>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1"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AFF733DA-37EF-46BA-8BB3-7EE90D683E00}" name="Pivottabell11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22:C43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2"/>
        <item x="4"/>
        <item x="5"/>
        <item x="3"/>
        <item x="0"/>
        <item t="default"/>
      </items>
    </pivotField>
    <pivotField showAll="0"/>
    <pivotField showAll="0"/>
    <pivotField showAll="0"/>
    <pivotField showAll="0"/>
    <pivotField showAll="0"/>
    <pivotField showAll="0"/>
    <pivotField showAll="0"/>
    <pivotField showAll="0"/>
    <pivotField showAll="0"/>
  </pivotFields>
  <rowFields count="1">
    <field x="40"/>
  </rowFields>
  <rowItems count="7">
    <i>
      <x/>
    </i>
    <i>
      <x v="1"/>
    </i>
    <i>
      <x v="2"/>
    </i>
    <i>
      <x v="3"/>
    </i>
    <i>
      <x v="4"/>
    </i>
    <i>
      <x v="5"/>
    </i>
    <i t="grand">
      <x/>
    </i>
  </rowItems>
  <colFields count="1">
    <field x="0"/>
  </colFields>
  <colItems count="1">
    <i>
      <x v="1"/>
    </i>
  </colItems>
  <dataFields count="1">
    <dataField name="Antal av F34"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D8BA4A4A-C89F-45BA-A593-B957A862A43F}" name="Pivottabell5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4:G20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8">
    <i>
      <x/>
    </i>
    <i>
      <x v="1"/>
    </i>
    <i>
      <x v="2"/>
    </i>
    <i>
      <x v="3"/>
    </i>
    <i>
      <x v="4"/>
    </i>
    <i>
      <x v="5"/>
    </i>
    <i>
      <x v="6"/>
    </i>
    <i t="grand">
      <x/>
    </i>
  </rowItems>
  <colFields count="1">
    <field x="0"/>
  </colFields>
  <colItems count="1">
    <i>
      <x v="1"/>
    </i>
  </colItems>
  <dataFields count="1">
    <dataField name="Antal av F15" fld="21" subtotal="count" showDataAs="percentOfCol" baseField="0" baseItem="0" numFmtId="9"/>
  </dataFields>
  <formats count="1">
    <format dxfId="2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98F427E-2F70-4F9B-BDB4-F847E16DB958}" name="Pivottabell6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42:J25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Medel av F19" fld="25" subtotal="average" baseField="0" baseItem="0"/>
  </dataFields>
  <formats count="2">
    <format dxfId="129">
      <pivotArea collapsedLevelsAreSubtotals="1" fieldPosition="0">
        <references count="1">
          <reference field="25" count="0"/>
        </references>
      </pivotArea>
    </format>
    <format dxfId="1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C84BD97C-808E-4310-861D-742E2C611AB5}" name="Pivottabell3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0:C1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Antal av F8"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71CEF6AE-8743-47B6-AF9D-7A64F412C841}" name="Pivottabell2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6:C9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axis="axisRow" dataField="1" showAll="0" sortType="ascending">
      <items count="8">
        <item x="0"/>
        <item x="3"/>
        <item x="2"/>
        <item x="4"/>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6"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C2304CBE-6DAE-413C-AFAA-B180C0B0AAD2}" name="Pivottabell3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4:C1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0"/>
  </colFields>
  <colItems count="1">
    <i>
      <x v="1"/>
    </i>
  </colItems>
  <dataFields count="1">
    <dataField name="Antal av F10"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1808EAC9-E079-413E-AE19-50565EC2F48D}" name="Pivottabell13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18:G52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8"/>
  </rowFields>
  <rowItems count="2">
    <i>
      <x v="5"/>
    </i>
    <i t="grand">
      <x/>
    </i>
  </rowItems>
  <colFields count="1">
    <field x="0"/>
  </colFields>
  <colItems count="1">
    <i>
      <x v="1"/>
    </i>
  </colItems>
  <dataFields count="1">
    <dataField name="Antal av F42" fld="48" subtotal="count" showDataAs="percentOfCol" baseField="0" baseItem="0" numFmtId="9"/>
  </dataFields>
  <formats count="2">
    <format dxfId="225">
      <pivotArea outline="0" fieldPosition="0">
        <references count="1">
          <reference field="4294967294" count="1">
            <x v="0"/>
          </reference>
        </references>
      </pivotArea>
    </format>
    <format dxfId="2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8D15C3C1-9023-4445-A188-81C701602DCC}" name="Pivottabell7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78:J28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4"/>
        <item x="6"/>
        <item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Medel av F22" fld="28" subtotal="average" baseField="0" baseItem="0"/>
  </dataFields>
  <formats count="2">
    <format dxfId="227">
      <pivotArea grandRow="1" outline="0" collapsedLevelsAreSubtotals="1" fieldPosition="0"/>
    </format>
    <format dxfId="226">
      <pivotArea collapsedLevelsAreSubtotals="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BBA947E4-62AF-402B-9B28-CEBB870EF2FF}" name="Pivottabell13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8:C52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8"/>
  </rowFields>
  <rowItems count="2">
    <i>
      <x v="5"/>
    </i>
    <i t="grand">
      <x/>
    </i>
  </rowItems>
  <colFields count="1">
    <field x="0"/>
  </colFields>
  <colItems count="1">
    <i>
      <x v="1"/>
    </i>
  </colItems>
  <dataFields count="1">
    <dataField name="Antal av F42"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8D33DA8F-CAAB-4807-9AFB-B560D8239EAE}" name="Pivottabell13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30:J53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9"/>
  </rowFields>
  <rowItems count="2">
    <i>
      <x v="5"/>
    </i>
    <i t="grand">
      <x/>
    </i>
  </rowItems>
  <colFields count="1">
    <field x="0"/>
  </colFields>
  <colItems count="1">
    <i>
      <x v="1"/>
    </i>
  </colItems>
  <dataFields count="1">
    <dataField name="Medel av F43" fld="49" subtotal="average" baseField="0" baseItem="0"/>
  </dataFields>
  <formats count="1">
    <format dxfId="2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34D7CFD1-F3D3-4A5A-8691-5366935A7EBE}" name="Pivottabell12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82:C48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m="1" x="4"/>
        <item m="1" x="5"/>
        <item x="3"/>
        <item t="default"/>
      </items>
    </pivotField>
    <pivotField showAll="0"/>
    <pivotField showAll="0"/>
    <pivotField showAll="0"/>
    <pivotField showAll="0"/>
  </pivotFields>
  <rowFields count="1">
    <field x="45"/>
  </rowFields>
  <rowItems count="5">
    <i>
      <x/>
    </i>
    <i>
      <x v="1"/>
    </i>
    <i>
      <x v="2"/>
    </i>
    <i>
      <x v="5"/>
    </i>
    <i t="grand">
      <x/>
    </i>
  </rowItems>
  <colFields count="1">
    <field x="0"/>
  </colFields>
  <colItems count="1">
    <i>
      <x v="1"/>
    </i>
  </colItems>
  <dataFields count="1">
    <dataField name="Antal av F39"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09BF542-8B84-497D-B82B-7459F7202BC2}" name="Pivottabell8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14:J32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Medel av F25" fld="31" subtotal="average" baseField="0" baseItem="0"/>
  </dataFields>
  <formats count="2">
    <format dxfId="230">
      <pivotArea collapsedLevelsAreSubtotals="1" fieldPosition="0">
        <references count="1">
          <reference field="31" count="0"/>
        </references>
      </pivotArea>
    </format>
    <format dxfId="22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ADA55023-43D3-43C1-AB79-0B0C5FD849E6}" name="Pivottabell1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C4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2"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66E6027-627A-4A4C-84CA-6A9BE13A73AE}" name="Pivottabell9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74:C3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0"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3C6296F6-E918-4436-86D9-B0A2C6014DAD}" name="Pivottabell13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6:G50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7"/>
  </rowFields>
  <rowItems count="2">
    <i>
      <x v="5"/>
    </i>
    <i t="grand">
      <x/>
    </i>
  </rowItems>
  <colFields count="1">
    <field x="0"/>
  </colFields>
  <colItems count="1">
    <i>
      <x v="1"/>
    </i>
  </colItems>
  <dataFields count="1">
    <dataField name="Antal av F41" fld="47" subtotal="count" showDataAs="percentOfCol" baseField="0" baseItem="0" numFmtId="9"/>
  </dataFields>
  <formats count="2">
    <format dxfId="232">
      <pivotArea outline="0" fieldPosition="0">
        <references count="1">
          <reference field="4294967294" count="1">
            <x v="0"/>
          </reference>
        </references>
      </pivotArea>
    </format>
    <format dxfId="2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F81253EC-4570-42E3-A6D2-DC16E2D903B9}" name="Pivottabell2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8:G10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axis="axisRow" dataField="1" showAll="0" sortType="ascending">
      <items count="8">
        <item x="0"/>
        <item x="4"/>
        <item x="2"/>
        <item x="3"/>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7" fld="13" subtotal="count" showDataAs="percentOfCol" baseField="0" baseItem="0" numFmtId="10"/>
  </dataFields>
  <formats count="2">
    <format dxfId="234">
      <pivotArea collapsedLevelsAreSubtotals="1" fieldPosition="0">
        <references count="1">
          <reference field="13" count="0"/>
        </references>
      </pivotArea>
    </format>
    <format dxfId="23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C35BB86E-C22B-410F-AEAC-82BEE74F0128}" name="Pivottabell3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22:J13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2"/>
        <item x="3"/>
        <item x="4"/>
        <item x="1"/>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6"/>
    </i>
    <i t="grand">
      <x/>
    </i>
  </rowItems>
  <colFields count="1">
    <field x="0"/>
  </colFields>
  <colItems count="1">
    <i>
      <x v="1"/>
    </i>
  </colItems>
  <dataFields count="1">
    <dataField name="Medel av F9" fld="15" subtotal="average" baseField="0" baseItem="0"/>
  </dataFields>
  <formats count="2">
    <format dxfId="236">
      <pivotArea collapsedLevelsAreSubtotals="1" fieldPosition="0">
        <references count="1">
          <reference field="15" count="0"/>
        </references>
      </pivotArea>
    </format>
    <format dxfId="23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9173EF27-DA4F-4772-9C8C-F72830BDCC65}" name="Pivottabell7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8:C28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4"/>
        <item x="6"/>
        <item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2"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FE3251DC-ABB3-48D0-90FB-A60AE4536BBF}" name="Pivottabell10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10:G4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1"/>
        <item x="2"/>
        <item x="3"/>
        <item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3" fld="39" subtotal="count" showDataAs="percentOfCol" baseField="0" baseItem="0" numFmtId="9"/>
  </dataFields>
  <formats count="1">
    <format dxfId="2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42DA069D-FA9D-40F1-96ED-4177ED6A6130}" name="Pivottabell3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34:J1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0"/>
  </colFields>
  <colItems count="1">
    <i>
      <x v="1"/>
    </i>
  </colItems>
  <dataFields count="1">
    <dataField name="Medel av F10" fld="16" subtotal="average" baseField="0" baseItem="0"/>
  </dataFields>
  <formats count="2">
    <format dxfId="239">
      <pivotArea grandRow="1" outline="0" collapsedLevelsAreSubtotals="1" fieldPosition="0"/>
    </format>
    <format dxfId="238">
      <pivotArea collapsedLevelsAreSubtotals="1" fieldPosition="0">
        <references count="1">
          <reference field="1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A206B131-8328-4A29-823C-6D5BB4B67892}" name="Pivottabell7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8:G28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0"/>
        <item x="4"/>
        <item x="6"/>
        <item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2" fld="28" subtotal="count" showDataAs="percentOfCol" baseField="0" baseItem="0" numFmtId="9"/>
  </dataFields>
  <formats count="1">
    <format dxfId="2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534792B3-2B9C-4083-9A10-2814ECD37AA3}" name="Pivottabell4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0:G17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3" fld="19" subtotal="count" showDataAs="percentOfCol" baseField="0" baseItem="0" numFmtId="9"/>
  </dataFields>
  <formats count="1">
    <format dxfId="2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56EA5AF2-65DB-45A8-86B9-16C814ECD826}" name="Pivottabell12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82:J48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m="1" x="4"/>
        <item m="1" x="5"/>
        <item x="3"/>
        <item t="default"/>
      </items>
    </pivotField>
    <pivotField showAll="0"/>
    <pivotField showAll="0"/>
    <pivotField showAll="0"/>
    <pivotField showAll="0"/>
  </pivotFields>
  <rowFields count="1">
    <field x="45"/>
  </rowFields>
  <rowItems count="5">
    <i>
      <x/>
    </i>
    <i>
      <x v="1"/>
    </i>
    <i>
      <x v="2"/>
    </i>
    <i>
      <x v="5"/>
    </i>
    <i t="grand">
      <x/>
    </i>
  </rowItems>
  <colFields count="1">
    <field x="0"/>
  </colFields>
  <colItems count="1">
    <i>
      <x v="1"/>
    </i>
  </colItems>
  <dataFields count="1">
    <dataField name="Medel av F39" fld="45" subtotal="average" baseField="0" baseItem="0"/>
  </dataFields>
  <formats count="2">
    <format dxfId="243">
      <pivotArea grandRow="1" outline="0" collapsedLevelsAreSubtotals="1" fieldPosition="0"/>
    </format>
    <format dxfId="242">
      <pivotArea collapsedLevelsAreSubtotals="1" fieldPosition="0">
        <references count="1">
          <reference field="4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4DD0418A-101E-48F6-9FC3-492FE6CC14EA}" name="Pivottabell8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0:K25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Medel av F41" fld="47" subtotal="average" baseField="47" baseItem="0"/>
  </dataFields>
  <formats count="2">
    <format dxfId="5">
      <pivotArea outline="0" collapsedLevelsAreSubtotals="1" fieldPosition="0"/>
    </format>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F8CFC9A-276D-4883-90C9-71AF2E7D4F10}" name="Pivottabell4"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O4:O5" firstHeaderRow="1" firstDataRow="1" firstDataCol="0" rowPageCount="1" colPageCount="1"/>
  <pivotFields count="50">
    <pivotField showAll="0"/>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axis="axisPage" dataField="1" showAll="0">
      <items count="5">
        <item m="1" x="3"/>
        <item m="1" x="1"/>
        <item m="1" x="2"/>
        <item x="0"/>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3" hier="-1"/>
  </pageFields>
  <dataFields count="1">
    <dataField name="Summa av Årsk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12848038-C766-46D8-AB2D-BF51B2FBC841}" name="Pivottabell2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46:S5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axis="axisRow" dataField="1" showAll="0">
      <items count="7">
        <item x="4"/>
        <item x="1"/>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Antal av F8" fld="14"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501841DB-7281-4376-B59B-D8995C8E6A41}" name="Pivottabell6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78:AD18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2"/>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7"/>
    </i>
    <i>
      <x v="8"/>
    </i>
    <i t="grand">
      <x/>
    </i>
  </rowItems>
  <colFields count="1">
    <field x="0"/>
  </colFields>
  <colItems count="1">
    <i>
      <x v="1"/>
    </i>
  </colItems>
  <dataFields count="1">
    <dataField name="Medel av F30" fld="36" subtotal="average" baseField="36" baseItem="0"/>
  </dataFields>
  <formats count="2">
    <format dxfId="7">
      <pivotArea outline="0" collapsedLevelsAreSubtotals="1" fieldPosition="0"/>
    </format>
    <format dxfId="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CC3ED4A5-2F4D-471C-B925-036E7D492789}" name="Pivottabell1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K2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axis="axisRow" dataField="1" showAll="0">
      <items count="10">
        <item x="1"/>
        <item m="1" x="6"/>
        <item m="1" x="8"/>
        <item m="1" x="7"/>
        <item x="0"/>
        <item m="1" x="5"/>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6"/>
    </i>
    <i>
      <x v="7"/>
    </i>
    <i>
      <x v="8"/>
    </i>
    <i t="grand">
      <x/>
    </i>
  </rowItems>
  <colFields count="1">
    <field x="0"/>
  </colFields>
  <colItems count="1">
    <i>
      <x v="1"/>
    </i>
  </colItems>
  <dataFields count="1">
    <dataField name="Medel av F3" fld="9" subtotal="average" baseField="0" baseItem="0"/>
  </dataFields>
  <formats count="2">
    <format dxfId="9">
      <pivotArea outline="0" collapsedLevelsAreSubtotals="1" fieldPosition="0"/>
    </format>
    <format dxfId="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3041981B-034A-43F5-8DEA-C300410B1B94}" name="Pivottabell3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4:C10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Antal av F15" fld="21" subtotal="count" baseField="2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99CF457F-1E7F-4AA5-999E-C31810FE06F2}" name="Pivottabell8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0:C25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Antal av F41" fld="47" subtotal="count" baseField="4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0213F1FA-7B98-4E5C-AFAD-10C0F8294116}" name="Pivottabell8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26:S23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3"/>
        <item m="1" x="5"/>
        <item m="1" x="4"/>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4">
    <i>
      <x/>
    </i>
    <i>
      <x v="4"/>
    </i>
    <i>
      <x v="5"/>
    </i>
    <i t="grand">
      <x/>
    </i>
  </rowItems>
  <colFields count="1">
    <field x="0"/>
  </colFields>
  <colItems count="1">
    <i>
      <x v="1"/>
    </i>
  </colItems>
  <dataFields count="1">
    <dataField name="Antal av F38" fld="44" subtotal="count" baseField="4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DEE7445B-EDEA-4689-A9F0-C7DF03389C7A}" name="Pivottabell5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42:S14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3"/>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7"/>
    </i>
    <i>
      <x v="8"/>
    </i>
    <i t="grand">
      <x/>
    </i>
  </rowItems>
  <colFields count="1">
    <field x="0"/>
  </colFields>
  <colItems count="1">
    <i>
      <x v="1"/>
    </i>
  </colItems>
  <dataFields count="1">
    <dataField name="Antal av F24"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4E0221E7-CBAE-4E72-82F1-D69C3F153155}" name="Pivottabell1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58:S6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4"/>
    </i>
    <i>
      <x v="5"/>
    </i>
    <i>
      <x v="7"/>
    </i>
    <i>
      <x v="8"/>
    </i>
    <i t="grand">
      <x/>
    </i>
  </rowItems>
  <colFields count="1">
    <field x="0"/>
  </colFields>
  <colItems count="1">
    <i>
      <x v="1"/>
    </i>
  </colItems>
  <dataFields count="1">
    <dataField name="Antal av F10" fld="16"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7525750E-FB81-42BE-B799-38B1DB0AE162}" name="Pivottabell8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8:K24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1"/>
        <item m="1"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5">
    <i>
      <x/>
    </i>
    <i>
      <x v="2"/>
    </i>
    <i>
      <x v="4"/>
    </i>
    <i>
      <x v="5"/>
    </i>
    <i t="grand">
      <x/>
    </i>
  </rowItems>
  <colFields count="1">
    <field x="0"/>
  </colFields>
  <colItems count="1">
    <i>
      <x v="1"/>
    </i>
  </colItems>
  <dataFields count="1">
    <dataField name="Medel av F39" fld="45" subtotal="average" baseField="45" baseItem="0"/>
  </dataFields>
  <formats count="2">
    <format dxfId="11">
      <pivotArea outline="0" collapsedLevelsAreSubtotals="1" fieldPosition="0"/>
    </format>
    <format dxfId="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08C70DC6-0728-4C37-ADDE-22BB34FE08A1}" name="Pivottabell5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4:K16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1"/>
        <item m="1" x="6"/>
        <item m="1" x="8"/>
        <item m="1" x="7"/>
        <item x="0"/>
        <item x="4"/>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7"/>
    </i>
    <i>
      <x v="8"/>
    </i>
    <i t="grand">
      <x/>
    </i>
  </rowItems>
  <colFields count="1">
    <field x="0"/>
  </colFields>
  <colItems count="1">
    <i>
      <x v="1"/>
    </i>
  </colItems>
  <dataFields count="1">
    <dataField name="Medel av F25" fld="31" subtotal="average" baseField="31" baseItem="0"/>
  </dataFields>
  <formats count="2">
    <format dxfId="13">
      <pivotArea outline="0" collapsedLevelsAreSubtotals="1" fieldPosition="0"/>
    </format>
    <format dxfId="1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50BA8DA7-C5B2-4AB5-B7F7-C6245B32D91E}" name="Pivottabell8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02:J31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Medel av F24" fld="30" subtotal="average" baseField="0" baseItem="0"/>
  </dataFields>
  <formats count="2">
    <format dxfId="131">
      <pivotArea grandRow="1" outline="0" collapsedLevelsAreSubtotals="1" fieldPosition="0"/>
    </format>
    <format dxfId="130">
      <pivotArea collapsedLevelsAreSubtotals="1" fieldPosition="0">
        <references count="1">
          <reference field="3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E7A96755-6C8F-4B91-9ECB-70478219E835}" name="Pivottabell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0:AD1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axis="axisRow" dataField="1" showAll="0">
      <items count="10">
        <item x="1"/>
        <item m="1" x="6"/>
        <item m="1" x="8"/>
        <item m="1" x="7"/>
        <item x="0"/>
        <item m="1" x="5"/>
        <item x="3"/>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6"/>
    </i>
    <i>
      <x v="7"/>
    </i>
    <i>
      <x v="8"/>
    </i>
    <i t="grand">
      <x/>
    </i>
  </rowItems>
  <colFields count="1">
    <field x="0"/>
  </colFields>
  <colItems count="1">
    <i>
      <x v="1"/>
    </i>
  </colItems>
  <dataFields count="1">
    <dataField name="Medel av F2" fld="8" subtotal="average" baseField="0" baseItem="0"/>
  </dataFields>
  <formats count="2">
    <format dxfId="15">
      <pivotArea outline="0" collapsedLevelsAreSubtotals="1" fieldPosition="0"/>
    </format>
    <format dxfId="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EBFE2702-56A8-4BD9-8193-F0D42CEF56BD}" name="Pivottabell7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6:K23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0"/>
        <item x="4"/>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6">
    <i>
      <x/>
    </i>
    <i>
      <x v="4"/>
    </i>
    <i>
      <x v="5"/>
    </i>
    <i>
      <x v="7"/>
    </i>
    <i>
      <x v="8"/>
    </i>
    <i t="grand">
      <x/>
    </i>
  </rowItems>
  <colFields count="1">
    <field x="0"/>
  </colFields>
  <colItems count="1">
    <i>
      <x v="1"/>
    </i>
  </colItems>
  <dataFields count="1">
    <dataField name="Medel av F37" fld="43" subtotal="average" baseField="43" baseItem="0"/>
  </dataFields>
  <formats count="2">
    <format dxfId="17">
      <pivotArea outline="0" collapsedLevelsAreSubtotals="1" fieldPosition="0"/>
    </format>
    <format dxfId="1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56072483-8F49-476F-B2E9-020831330403}" name="Pivottabell10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87:O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7">
        <item x="7"/>
        <item m="1" x="14"/>
        <item x="6"/>
        <item m="1" x="15"/>
        <item x="5"/>
        <item x="4"/>
        <item m="1" x="10"/>
        <item m="1" x="11"/>
        <item x="1"/>
        <item m="1" x="12"/>
        <item m="1" x="13"/>
        <item x="9"/>
        <item x="8"/>
        <item x="0"/>
        <item x="2"/>
        <item x="3"/>
        <item t="default"/>
      </items>
    </pivotField>
    <pivotField showAll="0"/>
    <pivotField showAll="0"/>
    <pivotField showAll="0"/>
    <pivotField showAll="0"/>
    <pivotField showAll="0"/>
  </pivotFields>
  <rowFields count="1">
    <field x="55"/>
  </rowFields>
  <rowItems count="11">
    <i>
      <x/>
    </i>
    <i>
      <x v="2"/>
    </i>
    <i>
      <x v="4"/>
    </i>
    <i>
      <x v="5"/>
    </i>
    <i>
      <x v="8"/>
    </i>
    <i>
      <x v="11"/>
    </i>
    <i>
      <x v="12"/>
    </i>
    <i>
      <x v="13"/>
    </i>
    <i>
      <x v="14"/>
    </i>
    <i>
      <x v="15"/>
    </i>
    <i t="grand">
      <x/>
    </i>
  </rowItems>
  <colFields count="1">
    <field x="0"/>
  </colFields>
  <colItems count="1">
    <i>
      <x v="1"/>
    </i>
  </colItems>
  <dataFields count="1">
    <dataField name="Medel av Index6" fld="55" subtotal="average" baseField="0" baseItem="0"/>
  </dataFields>
  <formats count="2">
    <format dxfId="19">
      <pivotArea outline="0" collapsedLevelsAreSubtotals="1" fieldPosition="0"/>
    </format>
    <format dxfId="1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E91F3B99-5ACB-4BC1-8177-D0A7DA1192C2}" name="Pivottabell10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K287:AL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8"/>
        <item x="9"/>
        <item x="1"/>
        <item x="6"/>
        <item x="2"/>
        <item x="4"/>
        <item x="0"/>
        <item x="5"/>
        <item x="3"/>
        <item x="7"/>
        <item t="default"/>
      </items>
    </pivotField>
    <pivotField showAll="0"/>
    <pivotField showAll="0"/>
    <pivotField showAll="0"/>
  </pivotFields>
  <rowFields count="1">
    <field x="57"/>
  </rowFields>
  <rowItems count="11">
    <i>
      <x/>
    </i>
    <i>
      <x v="1"/>
    </i>
    <i>
      <x v="2"/>
    </i>
    <i>
      <x v="3"/>
    </i>
    <i>
      <x v="4"/>
    </i>
    <i>
      <x v="5"/>
    </i>
    <i>
      <x v="6"/>
    </i>
    <i>
      <x v="7"/>
    </i>
    <i>
      <x v="8"/>
    </i>
    <i>
      <x v="9"/>
    </i>
    <i t="grand">
      <x/>
    </i>
  </rowItems>
  <colFields count="1">
    <field x="0"/>
  </colFields>
  <colItems count="1">
    <i>
      <x v="1"/>
    </i>
  </colItems>
  <dataFields count="1">
    <dataField name="Antal av Index8"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4BC61815-FDC1-4277-B7AA-75D760ADB8FB}" name="Pivottabell4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18:S126"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Antal av F20" fld="26" subtotal="count" baseField="2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FE963814-C022-446D-9407-0B9998626DFD}" name="Pivottabell9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B274:BC28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7">
        <item x="9"/>
        <item x="8"/>
        <item m="1" x="14"/>
        <item m="1" x="13"/>
        <item x="7"/>
        <item h="1" x="1"/>
        <item m="1" x="12"/>
        <item x="2"/>
        <item m="1" x="10"/>
        <item x="6"/>
        <item h="1" x="4"/>
        <item m="1" x="15"/>
        <item m="1" x="11"/>
        <item h="1" x="3"/>
        <item x="0"/>
        <item h="1" x="5"/>
        <item t="default"/>
      </items>
    </pivotField>
    <pivotField showAll="0"/>
    <pivotField showAll="0"/>
    <pivotField showAll="0"/>
    <pivotField showAll="0"/>
    <pivotField showAll="0"/>
    <pivotField showAll="0"/>
    <pivotField showAll="0"/>
  </pivotFields>
  <rowFields count="1">
    <field x="53"/>
  </rowFields>
  <rowItems count="7">
    <i>
      <x/>
    </i>
    <i>
      <x v="1"/>
    </i>
    <i>
      <x v="4"/>
    </i>
    <i>
      <x v="7"/>
    </i>
    <i>
      <x v="9"/>
    </i>
    <i>
      <x v="14"/>
    </i>
    <i t="grand">
      <x/>
    </i>
  </rowItems>
  <colFields count="1">
    <field x="0"/>
  </colFields>
  <colItems count="1">
    <i>
      <x v="1"/>
    </i>
  </colItems>
  <dataFields count="1">
    <dataField name="Medel av Index4" fld="53" subtotal="average" baseField="0" baseItem="0"/>
  </dataFields>
  <formats count="2">
    <format dxfId="21">
      <pivotArea outline="0" collapsedLevelsAreSubtotals="1" fieldPosition="0"/>
    </format>
    <format dxfId="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1D8C38B2-AD88-4AA0-91E9-18DECA0B9197}" name="Pivottabell2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0:C7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Antal av F11" fld="17"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42B427E1-70E1-4F4E-A52F-FD7B5D143428}" name="Pivottabell6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0:K19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3"/>
        <item m="1" x="5"/>
        <item m="1"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4"/>
    </i>
    <i>
      <x v="5"/>
    </i>
    <i t="grand">
      <x/>
    </i>
  </rowItems>
  <colFields count="1">
    <field x="0"/>
  </colFields>
  <colItems count="1">
    <i>
      <x v="1"/>
    </i>
  </colItems>
  <dataFields count="1">
    <dataField name="Medel av F31" fld="37" subtotal="average" baseField="37" baseItem="0"/>
  </dataFields>
  <formats count="2">
    <format dxfId="23">
      <pivotArea outline="0" collapsedLevelsAreSubtotals="1" fieldPosition="0"/>
    </format>
    <format dxfId="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9A9A4624-7242-460C-AB95-3DF3D25DE1FB}" name="Pivottabell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3:AD5" firstHeaderRow="1" firstDataRow="2" firstDataCol="1" rowPageCount="1" colPageCount="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axis="axisPage" dataField="1" showAll="0">
      <items count="9">
        <item m="1" x="6"/>
        <item m="1" x="7"/>
        <item x="3"/>
        <item x="0"/>
        <item x="1"/>
        <item m="1" x="5"/>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6" hier="-1"/>
  </pageFields>
  <dataFields count="1">
    <dataField name="Antal av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796943E1-C69B-43F2-A6E2-73BE5E89EC5B}" name="Pivottabell4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30:S13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Antal av F22" fld="28"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BC22B4F6-17F1-42E3-AF9B-4FE6ED140621}" name="Pivottabell6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4:G26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0" fld="26" subtotal="count" showDataAs="percentOfCol" baseField="0" baseItem="0" numFmtId="9"/>
  </dataFields>
  <formats count="1">
    <format dxfId="1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4BD8124D-FAA2-4069-8C8C-3CC24991DD15}" name="Pivottabell8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8:C24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1"/>
        <item m="1"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5">
    <i>
      <x/>
    </i>
    <i>
      <x v="2"/>
    </i>
    <i>
      <x v="4"/>
    </i>
    <i>
      <x v="5"/>
    </i>
    <i t="grand">
      <x/>
    </i>
  </rowItems>
  <colFields count="1">
    <field x="0"/>
  </colFields>
  <colItems count="1">
    <i>
      <x v="1"/>
    </i>
  </colItems>
  <dataFields count="1">
    <dataField name="Antal av F39" fld="45" subtotal="count" baseField="4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DCFCACC7-6BEB-45E4-8CC7-4038935810A1}" name="Pivottabell9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74:S35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65">
        <item x="65"/>
        <item m="1" x="148"/>
        <item x="69"/>
        <item m="1" x="162"/>
        <item m="1" x="121"/>
        <item x="64"/>
        <item x="31"/>
        <item x="1"/>
        <item m="1" x="109"/>
        <item x="50"/>
        <item x="66"/>
        <item x="56"/>
        <item m="1" x="141"/>
        <item x="55"/>
        <item x="58"/>
        <item x="75"/>
        <item x="9"/>
        <item x="37"/>
        <item x="45"/>
        <item m="1" x="151"/>
        <item x="63"/>
        <item x="77"/>
        <item m="1" x="155"/>
        <item m="1" x="106"/>
        <item x="49"/>
        <item m="1" x="136"/>
        <item x="8"/>
        <item m="1" x="114"/>
        <item m="1" x="147"/>
        <item m="1" x="103"/>
        <item x="28"/>
        <item m="1" x="123"/>
        <item m="1" x="130"/>
        <item x="48"/>
        <item x="24"/>
        <item x="42"/>
        <item m="1" x="111"/>
        <item m="1" x="85"/>
        <item x="20"/>
        <item m="1" x="125"/>
        <item m="1" x="138"/>
        <item m="1" x="120"/>
        <item m="1" x="107"/>
        <item x="14"/>
        <item m="1" x="157"/>
        <item x="4"/>
        <item x="67"/>
        <item x="25"/>
        <item m="1" x="132"/>
        <item m="1" x="83"/>
        <item m="1" x="137"/>
        <item m="1" x="84"/>
        <item x="11"/>
        <item m="1" x="126"/>
        <item x="32"/>
        <item m="1" x="80"/>
        <item x="60"/>
        <item x="33"/>
        <item m="1" x="156"/>
        <item m="1" x="98"/>
        <item m="1" x="154"/>
        <item m="1" x="112"/>
        <item x="51"/>
        <item x="40"/>
        <item x="7"/>
        <item m="1" x="96"/>
        <item m="1" x="108"/>
        <item m="1" x="101"/>
        <item x="3"/>
        <item m="1" x="116"/>
        <item m="1" x="91"/>
        <item m="1" x="159"/>
        <item x="61"/>
        <item x="43"/>
        <item m="1" x="93"/>
        <item x="16"/>
        <item m="1" x="160"/>
        <item m="1" x="135"/>
        <item x="38"/>
        <item x="59"/>
        <item m="1" x="158"/>
        <item m="1" x="163"/>
        <item m="1" x="119"/>
        <item x="76"/>
        <item x="10"/>
        <item m="1" x="127"/>
        <item m="1" x="115"/>
        <item m="1" x="95"/>
        <item m="1" x="153"/>
        <item x="44"/>
        <item x="68"/>
        <item x="2"/>
        <item m="1" x="82"/>
        <item m="1" x="146"/>
        <item m="1" x="122"/>
        <item m="1" x="113"/>
        <item m="1" x="81"/>
        <item m="1" x="131"/>
        <item x="52"/>
        <item x="72"/>
        <item x="36"/>
        <item m="1" x="105"/>
        <item m="1" x="124"/>
        <item x="15"/>
        <item m="1" x="152"/>
        <item m="1" x="139"/>
        <item x="57"/>
        <item x="35"/>
        <item x="13"/>
        <item m="1" x="88"/>
        <item m="1" x="92"/>
        <item m="1" x="129"/>
        <item m="1" x="143"/>
        <item m="1" x="118"/>
        <item m="1" x="78"/>
        <item m="1" x="86"/>
        <item m="1" x="145"/>
        <item x="41"/>
        <item x="70"/>
        <item m="1" x="128"/>
        <item m="1" x="100"/>
        <item m="1" x="90"/>
        <item x="6"/>
        <item m="1" x="134"/>
        <item x="29"/>
        <item x="74"/>
        <item x="30"/>
        <item x="17"/>
        <item m="1" x="99"/>
        <item x="62"/>
        <item m="1" x="79"/>
        <item x="27"/>
        <item m="1" x="87"/>
        <item m="1" x="133"/>
        <item m="1" x="140"/>
        <item x="23"/>
        <item m="1" x="94"/>
        <item m="1" x="97"/>
        <item m="1" x="144"/>
        <item m="1" x="110"/>
        <item x="46"/>
        <item x="19"/>
        <item x="34"/>
        <item m="1" x="104"/>
        <item m="1" x="161"/>
        <item x="22"/>
        <item m="1" x="149"/>
        <item m="1" x="142"/>
        <item x="12"/>
        <item x="26"/>
        <item m="1" x="102"/>
        <item x="47"/>
        <item x="71"/>
        <item m="1" x="117"/>
        <item x="21"/>
        <item x="18"/>
        <item m="1" x="150"/>
        <item x="53"/>
        <item m="1" x="89"/>
        <item x="73"/>
        <item x="54"/>
        <item x="5"/>
        <item x="0"/>
        <item x="39"/>
        <item t="default"/>
      </items>
    </pivotField>
    <pivotField showAll="0"/>
    <pivotField showAll="0"/>
    <pivotField showAll="0"/>
    <pivotField showAll="0"/>
    <pivotField showAll="0"/>
    <pivotField showAll="0"/>
    <pivotField showAll="0"/>
    <pivotField showAll="0"/>
    <pivotField showAll="0"/>
  </pivotFields>
  <rowFields count="1">
    <field x="51"/>
  </rowFields>
  <rowItems count="79">
    <i>
      <x/>
    </i>
    <i>
      <x v="2"/>
    </i>
    <i>
      <x v="5"/>
    </i>
    <i>
      <x v="6"/>
    </i>
    <i>
      <x v="7"/>
    </i>
    <i>
      <x v="9"/>
    </i>
    <i>
      <x v="10"/>
    </i>
    <i>
      <x v="11"/>
    </i>
    <i>
      <x v="13"/>
    </i>
    <i>
      <x v="14"/>
    </i>
    <i>
      <x v="15"/>
    </i>
    <i>
      <x v="16"/>
    </i>
    <i>
      <x v="17"/>
    </i>
    <i>
      <x v="18"/>
    </i>
    <i>
      <x v="20"/>
    </i>
    <i>
      <x v="21"/>
    </i>
    <i>
      <x v="24"/>
    </i>
    <i>
      <x v="26"/>
    </i>
    <i>
      <x v="30"/>
    </i>
    <i>
      <x v="33"/>
    </i>
    <i>
      <x v="34"/>
    </i>
    <i>
      <x v="35"/>
    </i>
    <i>
      <x v="38"/>
    </i>
    <i>
      <x v="43"/>
    </i>
    <i>
      <x v="45"/>
    </i>
    <i>
      <x v="46"/>
    </i>
    <i>
      <x v="47"/>
    </i>
    <i>
      <x v="52"/>
    </i>
    <i>
      <x v="54"/>
    </i>
    <i>
      <x v="56"/>
    </i>
    <i>
      <x v="57"/>
    </i>
    <i>
      <x v="62"/>
    </i>
    <i>
      <x v="63"/>
    </i>
    <i>
      <x v="64"/>
    </i>
    <i>
      <x v="68"/>
    </i>
    <i>
      <x v="72"/>
    </i>
    <i>
      <x v="73"/>
    </i>
    <i>
      <x v="75"/>
    </i>
    <i>
      <x v="78"/>
    </i>
    <i>
      <x v="79"/>
    </i>
    <i>
      <x v="83"/>
    </i>
    <i>
      <x v="84"/>
    </i>
    <i>
      <x v="89"/>
    </i>
    <i>
      <x v="90"/>
    </i>
    <i>
      <x v="91"/>
    </i>
    <i>
      <x v="98"/>
    </i>
    <i>
      <x v="99"/>
    </i>
    <i>
      <x v="100"/>
    </i>
    <i>
      <x v="103"/>
    </i>
    <i>
      <x v="106"/>
    </i>
    <i>
      <x v="107"/>
    </i>
    <i>
      <x v="108"/>
    </i>
    <i>
      <x v="117"/>
    </i>
    <i>
      <x v="118"/>
    </i>
    <i>
      <x v="122"/>
    </i>
    <i>
      <x v="124"/>
    </i>
    <i>
      <x v="125"/>
    </i>
    <i>
      <x v="126"/>
    </i>
    <i>
      <x v="127"/>
    </i>
    <i>
      <x v="129"/>
    </i>
    <i>
      <x v="131"/>
    </i>
    <i>
      <x v="135"/>
    </i>
    <i>
      <x v="140"/>
    </i>
    <i>
      <x v="141"/>
    </i>
    <i>
      <x v="142"/>
    </i>
    <i>
      <x v="145"/>
    </i>
    <i>
      <x v="148"/>
    </i>
    <i>
      <x v="149"/>
    </i>
    <i>
      <x v="151"/>
    </i>
    <i>
      <x v="152"/>
    </i>
    <i>
      <x v="154"/>
    </i>
    <i>
      <x v="155"/>
    </i>
    <i>
      <x v="157"/>
    </i>
    <i>
      <x v="159"/>
    </i>
    <i>
      <x v="160"/>
    </i>
    <i>
      <x v="161"/>
    </i>
    <i>
      <x v="162"/>
    </i>
    <i>
      <x v="163"/>
    </i>
    <i t="grand">
      <x/>
    </i>
  </rowItems>
  <colFields count="1">
    <field x="0"/>
  </colFields>
  <colItems count="1">
    <i>
      <x v="1"/>
    </i>
  </colItems>
  <dataFields count="1">
    <dataField name="Antal av Index2"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71CD079C-FF1F-42EB-8613-F0AC65A906E7}" name="Pivottabell1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4:K4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axis="axisRow" dataField="1" showAll="0">
      <items count="10">
        <item x="3"/>
        <item m="1" x="6"/>
        <item m="1" x="8"/>
        <item m="1" x="7"/>
        <item x="0"/>
        <item m="1" x="5"/>
        <item x="1"/>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4"/>
    </i>
    <i>
      <x v="6"/>
    </i>
    <i>
      <x v="7"/>
    </i>
    <i>
      <x v="8"/>
    </i>
    <i t="grand">
      <x/>
    </i>
  </rowItems>
  <colFields count="1">
    <field x="0"/>
  </colFields>
  <colItems count="1">
    <i>
      <x v="1"/>
    </i>
  </colItems>
  <dataFields count="1">
    <dataField name="Medel av F5" fld="11" subtotal="average" baseField="0" baseItem="0"/>
  </dataFields>
  <formats count="2">
    <format dxfId="25">
      <pivotArea outline="0" collapsedLevelsAreSubtotals="1" fieldPosition="0"/>
    </format>
    <format dxfId="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F3015196-0FF8-4F62-9A27-EF73A180E679}" name="Pivottabell7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6:C23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0"/>
        <item x="4"/>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6">
    <i>
      <x/>
    </i>
    <i>
      <x v="4"/>
    </i>
    <i>
      <x v="5"/>
    </i>
    <i>
      <x v="7"/>
    </i>
    <i>
      <x v="8"/>
    </i>
    <i t="grand">
      <x/>
    </i>
  </rowItems>
  <colFields count="1">
    <field x="0"/>
  </colFields>
  <colItems count="1">
    <i>
      <x v="1"/>
    </i>
  </colItems>
  <dataFields count="1">
    <dataField name="Antal av F37" fld="43" subtotal="count" baseField="4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EE205AD1-8684-4E46-85B2-CA91A5B67FB9}" name="Pivottabell9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O274:AP32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0">
        <item x="26"/>
        <item x="35"/>
        <item x="31"/>
        <item m="1" x="55"/>
        <item x="1"/>
        <item x="33"/>
        <item x="44"/>
        <item x="9"/>
        <item x="8"/>
        <item x="45"/>
        <item x="29"/>
        <item x="24"/>
        <item m="1" x="65"/>
        <item m="1" x="57"/>
        <item x="32"/>
        <item x="41"/>
        <item x="4"/>
        <item m="1" x="49"/>
        <item x="23"/>
        <item x="25"/>
        <item x="38"/>
        <item x="46"/>
        <item x="10"/>
        <item m="1" x="63"/>
        <item m="1" x="54"/>
        <item x="27"/>
        <item x="28"/>
        <item x="18"/>
        <item m="1" x="60"/>
        <item m="1" x="52"/>
        <item m="1" x="61"/>
        <item x="7"/>
        <item m="1" x="62"/>
        <item x="40"/>
        <item x="3"/>
        <item x="43"/>
        <item m="1" x="48"/>
        <item x="15"/>
        <item m="1" x="66"/>
        <item x="11"/>
        <item m="1" x="58"/>
        <item x="21"/>
        <item x="5"/>
        <item m="1" x="47"/>
        <item x="36"/>
        <item x="14"/>
        <item x="17"/>
        <item m="1" x="67"/>
        <item x="39"/>
        <item m="1" x="56"/>
        <item m="1" x="51"/>
        <item x="30"/>
        <item x="13"/>
        <item x="16"/>
        <item x="12"/>
        <item m="1" x="53"/>
        <item x="2"/>
        <item m="1" x="59"/>
        <item x="6"/>
        <item x="42"/>
        <item m="1" x="50"/>
        <item x="22"/>
        <item x="19"/>
        <item m="1" x="68"/>
        <item m="1" x="64"/>
        <item x="37"/>
        <item x="20"/>
        <item x="0"/>
        <item x="34"/>
        <item t="default"/>
      </items>
    </pivotField>
    <pivotField showAll="0"/>
    <pivotField showAll="0"/>
    <pivotField showAll="0"/>
    <pivotField showAll="0"/>
    <pivotField showAll="0"/>
    <pivotField showAll="0"/>
    <pivotField showAll="0"/>
    <pivotField showAll="0"/>
  </pivotFields>
  <rowFields count="1">
    <field x="52"/>
  </rowFields>
  <rowItems count="48">
    <i>
      <x/>
    </i>
    <i>
      <x v="1"/>
    </i>
    <i>
      <x v="2"/>
    </i>
    <i>
      <x v="4"/>
    </i>
    <i>
      <x v="5"/>
    </i>
    <i>
      <x v="6"/>
    </i>
    <i>
      <x v="7"/>
    </i>
    <i>
      <x v="8"/>
    </i>
    <i>
      <x v="9"/>
    </i>
    <i>
      <x v="10"/>
    </i>
    <i>
      <x v="11"/>
    </i>
    <i>
      <x v="14"/>
    </i>
    <i>
      <x v="15"/>
    </i>
    <i>
      <x v="16"/>
    </i>
    <i>
      <x v="18"/>
    </i>
    <i>
      <x v="19"/>
    </i>
    <i>
      <x v="20"/>
    </i>
    <i>
      <x v="21"/>
    </i>
    <i>
      <x v="22"/>
    </i>
    <i>
      <x v="25"/>
    </i>
    <i>
      <x v="26"/>
    </i>
    <i>
      <x v="27"/>
    </i>
    <i>
      <x v="31"/>
    </i>
    <i>
      <x v="33"/>
    </i>
    <i>
      <x v="34"/>
    </i>
    <i>
      <x v="35"/>
    </i>
    <i>
      <x v="37"/>
    </i>
    <i>
      <x v="39"/>
    </i>
    <i>
      <x v="41"/>
    </i>
    <i>
      <x v="42"/>
    </i>
    <i>
      <x v="44"/>
    </i>
    <i>
      <x v="45"/>
    </i>
    <i>
      <x v="46"/>
    </i>
    <i>
      <x v="48"/>
    </i>
    <i>
      <x v="51"/>
    </i>
    <i>
      <x v="52"/>
    </i>
    <i>
      <x v="53"/>
    </i>
    <i>
      <x v="54"/>
    </i>
    <i>
      <x v="56"/>
    </i>
    <i>
      <x v="58"/>
    </i>
    <i>
      <x v="59"/>
    </i>
    <i>
      <x v="61"/>
    </i>
    <i>
      <x v="62"/>
    </i>
    <i>
      <x v="65"/>
    </i>
    <i>
      <x v="66"/>
    </i>
    <i>
      <x v="67"/>
    </i>
    <i>
      <x v="68"/>
    </i>
    <i t="grand">
      <x/>
    </i>
  </rowItems>
  <colFields count="1">
    <field x="0"/>
  </colFields>
  <colItems count="1">
    <i>
      <x v="1"/>
    </i>
  </colItems>
  <dataFields count="1">
    <dataField name="Medel av Index3" fld="52" subtotal="average" baseField="0" baseItem="0"/>
  </dataFields>
  <formats count="2">
    <format dxfId="27">
      <pivotArea outline="0" collapsedLevelsAreSubtotals="1" fieldPosition="0"/>
    </format>
    <format dxfId="2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5A26B61E-598B-41B0-9380-4122C8100B1E}" name="Pivottabell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K1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7"/>
    </i>
    <i>
      <x v="8"/>
    </i>
    <i t="grand">
      <x/>
    </i>
  </rowItems>
  <colFields count="1">
    <field x="0"/>
  </colFields>
  <colItems count="1">
    <i>
      <x v="1"/>
    </i>
  </colItems>
  <dataFields count="1">
    <dataField name="Medel av F1" fld="7" subtotal="average" baseField="0" baseItem="0"/>
  </dataFields>
  <formats count="2">
    <format dxfId="29">
      <pivotArea outline="0" collapsedLevelsAreSubtotals="1" fieldPosition="0"/>
    </format>
    <format dxfId="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676B440A-E4E9-4627-9894-D5CDA7678BDF}" name="Pivottabell6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0:C19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3"/>
        <item m="1" x="5"/>
        <item m="1"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4"/>
    </i>
    <i>
      <x v="5"/>
    </i>
    <i t="grand">
      <x/>
    </i>
  </rowItems>
  <colFields count="1">
    <field x="0"/>
  </colFields>
  <colItems count="1">
    <i>
      <x v="1"/>
    </i>
  </colItems>
  <dataFields count="1">
    <dataField name="Antal av F31" fld="37" subtotal="count" baseField="3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DF60DC17-47D1-4BF0-8112-CEEB6A13C396}" name="Pivottabell9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G274:AH32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0">
        <item x="26"/>
        <item x="35"/>
        <item x="31"/>
        <item m="1" x="55"/>
        <item x="1"/>
        <item x="33"/>
        <item x="44"/>
        <item x="9"/>
        <item x="8"/>
        <item x="45"/>
        <item x="29"/>
        <item x="24"/>
        <item m="1" x="65"/>
        <item m="1" x="57"/>
        <item x="32"/>
        <item x="41"/>
        <item x="4"/>
        <item m="1" x="49"/>
        <item x="23"/>
        <item x="25"/>
        <item x="38"/>
        <item x="46"/>
        <item x="10"/>
        <item m="1" x="63"/>
        <item m="1" x="54"/>
        <item x="27"/>
        <item x="28"/>
        <item x="18"/>
        <item m="1" x="60"/>
        <item m="1" x="52"/>
        <item m="1" x="61"/>
        <item x="7"/>
        <item m="1" x="62"/>
        <item x="40"/>
        <item x="3"/>
        <item x="43"/>
        <item m="1" x="48"/>
        <item x="15"/>
        <item m="1" x="66"/>
        <item x="11"/>
        <item m="1" x="58"/>
        <item x="21"/>
        <item x="5"/>
        <item m="1" x="47"/>
        <item x="36"/>
        <item x="14"/>
        <item x="17"/>
        <item m="1" x="67"/>
        <item x="39"/>
        <item m="1" x="56"/>
        <item m="1" x="51"/>
        <item x="30"/>
        <item x="13"/>
        <item x="16"/>
        <item x="12"/>
        <item m="1" x="53"/>
        <item x="2"/>
        <item m="1" x="59"/>
        <item x="6"/>
        <item x="42"/>
        <item m="1" x="50"/>
        <item x="22"/>
        <item x="19"/>
        <item m="1" x="68"/>
        <item m="1" x="64"/>
        <item x="37"/>
        <item x="20"/>
        <item x="0"/>
        <item x="34"/>
        <item t="default"/>
      </items>
    </pivotField>
    <pivotField showAll="0"/>
    <pivotField showAll="0"/>
    <pivotField showAll="0"/>
    <pivotField showAll="0"/>
    <pivotField showAll="0"/>
    <pivotField showAll="0"/>
    <pivotField showAll="0"/>
    <pivotField showAll="0"/>
  </pivotFields>
  <rowFields count="1">
    <field x="52"/>
  </rowFields>
  <rowItems count="48">
    <i>
      <x/>
    </i>
    <i>
      <x v="1"/>
    </i>
    <i>
      <x v="2"/>
    </i>
    <i>
      <x v="4"/>
    </i>
    <i>
      <x v="5"/>
    </i>
    <i>
      <x v="6"/>
    </i>
    <i>
      <x v="7"/>
    </i>
    <i>
      <x v="8"/>
    </i>
    <i>
      <x v="9"/>
    </i>
    <i>
      <x v="10"/>
    </i>
    <i>
      <x v="11"/>
    </i>
    <i>
      <x v="14"/>
    </i>
    <i>
      <x v="15"/>
    </i>
    <i>
      <x v="16"/>
    </i>
    <i>
      <x v="18"/>
    </i>
    <i>
      <x v="19"/>
    </i>
    <i>
      <x v="20"/>
    </i>
    <i>
      <x v="21"/>
    </i>
    <i>
      <x v="22"/>
    </i>
    <i>
      <x v="25"/>
    </i>
    <i>
      <x v="26"/>
    </i>
    <i>
      <x v="27"/>
    </i>
    <i>
      <x v="31"/>
    </i>
    <i>
      <x v="33"/>
    </i>
    <i>
      <x v="34"/>
    </i>
    <i>
      <x v="35"/>
    </i>
    <i>
      <x v="37"/>
    </i>
    <i>
      <x v="39"/>
    </i>
    <i>
      <x v="41"/>
    </i>
    <i>
      <x v="42"/>
    </i>
    <i>
      <x v="44"/>
    </i>
    <i>
      <x v="45"/>
    </i>
    <i>
      <x v="46"/>
    </i>
    <i>
      <x v="48"/>
    </i>
    <i>
      <x v="51"/>
    </i>
    <i>
      <x v="52"/>
    </i>
    <i>
      <x v="53"/>
    </i>
    <i>
      <x v="54"/>
    </i>
    <i>
      <x v="56"/>
    </i>
    <i>
      <x v="58"/>
    </i>
    <i>
      <x v="59"/>
    </i>
    <i>
      <x v="61"/>
    </i>
    <i>
      <x v="62"/>
    </i>
    <i>
      <x v="65"/>
    </i>
    <i>
      <x v="66"/>
    </i>
    <i>
      <x v="67"/>
    </i>
    <i>
      <x v="68"/>
    </i>
    <i t="grand">
      <x/>
    </i>
  </rowItems>
  <colFields count="1">
    <field x="0"/>
  </colFields>
  <colItems count="1">
    <i>
      <x v="1"/>
    </i>
  </colItems>
  <dataFields count="1">
    <dataField name="Antal av Index3"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296650A2-A8C3-4D3B-8B54-58BA739414DC}" name="Pivottabell5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54:AD16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6">
    <i>
      <x/>
    </i>
    <i>
      <x v="4"/>
    </i>
    <i>
      <x v="5"/>
    </i>
    <i>
      <x v="7"/>
    </i>
    <i>
      <x v="8"/>
    </i>
    <i t="grand">
      <x/>
    </i>
  </rowItems>
  <colFields count="1">
    <field x="0"/>
  </colFields>
  <colItems count="1">
    <i>
      <x v="1"/>
    </i>
  </colItems>
  <dataFields count="1">
    <dataField name="Medel av F26" fld="32" subtotal="average" baseField="32" baseItem="0"/>
  </dataFields>
  <formats count="2">
    <format dxfId="31">
      <pivotArea outline="0" collapsedLevelsAreSubtotals="1" fieldPosition="0"/>
    </format>
    <format dxfId="3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9E5DDC1A-2A48-4D14-866C-705D1DAB9548}" name="Pivottabell9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2:C26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9"/>
  </rowFields>
  <rowItems count="2">
    <i>
      <x v="5"/>
    </i>
    <i t="grand">
      <x/>
    </i>
  </rowItems>
  <colFields count="1">
    <field x="0"/>
  </colFields>
  <colItems count="1">
    <i>
      <x v="1"/>
    </i>
  </colItems>
  <dataFields count="1">
    <dataField name="Antal av F43" fld="49" subtotal="count" baseField="4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47E80D7-79A4-4A37-8812-787B8BB98D2D}" name="Pivottabell11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46:J45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3"/>
        <item x="4"/>
        <item x="5"/>
        <item x="2"/>
        <item x="1"/>
        <item t="default"/>
      </items>
    </pivotField>
    <pivotField showAll="0"/>
    <pivotField showAll="0"/>
    <pivotField showAll="0"/>
    <pivotField showAll="0"/>
    <pivotField showAll="0"/>
    <pivotField showAll="0"/>
    <pivotField showAll="0"/>
  </pivotFields>
  <rowFields count="1">
    <field x="42"/>
  </rowFields>
  <rowItems count="7">
    <i>
      <x/>
    </i>
    <i>
      <x v="1"/>
    </i>
    <i>
      <x v="2"/>
    </i>
    <i>
      <x v="3"/>
    </i>
    <i>
      <x v="4"/>
    </i>
    <i>
      <x v="5"/>
    </i>
    <i t="grand">
      <x/>
    </i>
  </rowItems>
  <colFields count="1">
    <field x="0"/>
  </colFields>
  <colItems count="1">
    <i>
      <x v="1"/>
    </i>
  </colItems>
  <dataFields count="1">
    <dataField name="Medel av F36" fld="42" subtotal="average" baseField="0" baseItem="0"/>
  </dataFields>
  <formats count="2">
    <format dxfId="134">
      <pivotArea grandRow="1" outline="0" collapsedLevelsAreSubtotals="1" fieldPosition="0"/>
    </format>
    <format dxfId="133">
      <pivotArea collapsedLevelsAreSubtotals="1"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DB7E131E-05CB-4F82-8ED1-AA5FDB4DCD57}" name="Pivottabell2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6:C5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axis="axisRow" dataField="1" showAll="0">
      <items count="7">
        <item x="5"/>
        <item x="3"/>
        <item x="2"/>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Antal av F7" fld="13"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AA13A89D-0496-4C42-A07C-84C799A76655}" name="Pivottabell9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74:AA31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65">
        <item x="65"/>
        <item m="1" x="148"/>
        <item x="69"/>
        <item m="1" x="162"/>
        <item m="1" x="121"/>
        <item x="64"/>
        <item x="31"/>
        <item x="1"/>
        <item m="1" x="109"/>
        <item x="50"/>
        <item x="66"/>
        <item x="56"/>
        <item m="1" x="141"/>
        <item x="55"/>
        <item x="58"/>
        <item h="1" x="75"/>
        <item x="9"/>
        <item x="37"/>
        <item x="45"/>
        <item m="1" x="151"/>
        <item x="63"/>
        <item h="1" x="77"/>
        <item m="1" x="155"/>
        <item m="1" x="106"/>
        <item x="49"/>
        <item m="1" x="136"/>
        <item x="8"/>
        <item m="1" x="114"/>
        <item m="1" x="147"/>
        <item m="1" x="103"/>
        <item x="28"/>
        <item m="1" x="123"/>
        <item m="1" x="130"/>
        <item x="48"/>
        <item h="1" x="24"/>
        <item x="42"/>
        <item m="1" x="111"/>
        <item m="1" x="85"/>
        <item x="20"/>
        <item m="1" x="125"/>
        <item m="1" x="138"/>
        <item m="1" x="120"/>
        <item m="1" x="107"/>
        <item h="1" x="14"/>
        <item m="1" x="157"/>
        <item x="4"/>
        <item h="1" x="67"/>
        <item h="1" x="25"/>
        <item m="1" x="132"/>
        <item m="1" x="83"/>
        <item m="1" x="137"/>
        <item m="1" x="84"/>
        <item x="11"/>
        <item m="1" x="126"/>
        <item x="32"/>
        <item m="1" x="80"/>
        <item x="60"/>
        <item h="1" x="33"/>
        <item m="1" x="156"/>
        <item m="1" x="98"/>
        <item m="1" x="154"/>
        <item m="1" x="112"/>
        <item h="1" x="51"/>
        <item h="1" x="40"/>
        <item h="1" x="7"/>
        <item m="1" x="96"/>
        <item m="1" x="108"/>
        <item m="1" x="101"/>
        <item x="3"/>
        <item m="1" x="116"/>
        <item m="1" x="91"/>
        <item m="1" x="159"/>
        <item x="61"/>
        <item h="1" x="43"/>
        <item m="1" x="93"/>
        <item h="1" x="16"/>
        <item m="1" x="160"/>
        <item m="1" x="135"/>
        <item x="38"/>
        <item h="1" x="59"/>
        <item m="1" x="158"/>
        <item m="1" x="163"/>
        <item m="1" x="119"/>
        <item h="1" x="76"/>
        <item h="1" x="10"/>
        <item m="1" x="127"/>
        <item m="1" x="115"/>
        <item m="1" x="95"/>
        <item m="1" x="153"/>
        <item x="44"/>
        <item x="68"/>
        <item h="1" x="2"/>
        <item m="1" x="82"/>
        <item m="1" x="146"/>
        <item m="1" x="122"/>
        <item m="1" x="113"/>
        <item m="1" x="81"/>
        <item m="1" x="131"/>
        <item x="52"/>
        <item h="1" x="72"/>
        <item x="36"/>
        <item m="1" x="105"/>
        <item m="1" x="124"/>
        <item x="15"/>
        <item m="1" x="152"/>
        <item m="1" x="139"/>
        <item h="1" x="57"/>
        <item x="35"/>
        <item h="1" x="13"/>
        <item m="1" x="88"/>
        <item m="1" x="92"/>
        <item m="1" x="129"/>
        <item m="1" x="143"/>
        <item m="1" x="118"/>
        <item m="1" x="78"/>
        <item m="1" x="86"/>
        <item m="1" x="145"/>
        <item h="1" x="41"/>
        <item h="1" x="70"/>
        <item m="1" x="128"/>
        <item m="1" x="100"/>
        <item m="1" x="90"/>
        <item h="1" x="6"/>
        <item m="1" x="134"/>
        <item h="1" x="29"/>
        <item h="1" x="74"/>
        <item x="30"/>
        <item h="1" x="17"/>
        <item m="1" x="99"/>
        <item h="1" x="62"/>
        <item m="1" x="79"/>
        <item h="1" x="27"/>
        <item m="1" x="87"/>
        <item m="1" x="133"/>
        <item m="1" x="140"/>
        <item x="23"/>
        <item m="1" x="94"/>
        <item m="1" x="97"/>
        <item m="1" x="144"/>
        <item m="1" x="110"/>
        <item x="46"/>
        <item h="1" x="19"/>
        <item x="34"/>
        <item m="1" x="104"/>
        <item m="1" x="161"/>
        <item h="1" x="22"/>
        <item m="1" x="149"/>
        <item m="1" x="142"/>
        <item h="1" x="12"/>
        <item h="1" x="26"/>
        <item m="1" x="102"/>
        <item x="47"/>
        <item x="71"/>
        <item m="1" x="117"/>
        <item h="1" x="21"/>
        <item x="18"/>
        <item m="1" x="150"/>
        <item h="1" x="53"/>
        <item m="1" x="89"/>
        <item h="1" x="73"/>
        <item h="1" x="54"/>
        <item x="5"/>
        <item x="0"/>
        <item h="1" x="39"/>
        <item t="default"/>
      </items>
    </pivotField>
    <pivotField showAll="0"/>
    <pivotField showAll="0"/>
    <pivotField showAll="0"/>
    <pivotField showAll="0"/>
    <pivotField showAll="0"/>
    <pivotField showAll="0"/>
    <pivotField showAll="0"/>
    <pivotField showAll="0"/>
    <pivotField showAll="0"/>
  </pivotFields>
  <rowFields count="1">
    <field x="51"/>
  </rowFields>
  <rowItems count="43">
    <i>
      <x/>
    </i>
    <i>
      <x v="2"/>
    </i>
    <i>
      <x v="5"/>
    </i>
    <i>
      <x v="6"/>
    </i>
    <i>
      <x v="7"/>
    </i>
    <i>
      <x v="9"/>
    </i>
    <i>
      <x v="10"/>
    </i>
    <i>
      <x v="11"/>
    </i>
    <i>
      <x v="13"/>
    </i>
    <i>
      <x v="14"/>
    </i>
    <i>
      <x v="16"/>
    </i>
    <i>
      <x v="17"/>
    </i>
    <i>
      <x v="18"/>
    </i>
    <i>
      <x v="20"/>
    </i>
    <i>
      <x v="24"/>
    </i>
    <i>
      <x v="26"/>
    </i>
    <i>
      <x v="30"/>
    </i>
    <i>
      <x v="33"/>
    </i>
    <i>
      <x v="35"/>
    </i>
    <i>
      <x v="38"/>
    </i>
    <i>
      <x v="45"/>
    </i>
    <i>
      <x v="52"/>
    </i>
    <i>
      <x v="54"/>
    </i>
    <i>
      <x v="56"/>
    </i>
    <i>
      <x v="68"/>
    </i>
    <i>
      <x v="72"/>
    </i>
    <i>
      <x v="78"/>
    </i>
    <i>
      <x v="89"/>
    </i>
    <i>
      <x v="90"/>
    </i>
    <i>
      <x v="98"/>
    </i>
    <i>
      <x v="100"/>
    </i>
    <i>
      <x v="103"/>
    </i>
    <i>
      <x v="107"/>
    </i>
    <i>
      <x v="126"/>
    </i>
    <i>
      <x v="135"/>
    </i>
    <i>
      <x v="140"/>
    </i>
    <i>
      <x v="142"/>
    </i>
    <i>
      <x v="151"/>
    </i>
    <i>
      <x v="152"/>
    </i>
    <i>
      <x v="155"/>
    </i>
    <i>
      <x v="161"/>
    </i>
    <i>
      <x v="162"/>
    </i>
    <i t="grand">
      <x/>
    </i>
  </rowItems>
  <colFields count="1">
    <field x="0"/>
  </colFields>
  <colItems count="1">
    <i>
      <x v="1"/>
    </i>
  </colItems>
  <dataFields count="1">
    <dataField name="Medel av Index2" fld="51" subtotal="average" baseField="0" baseItem="0"/>
  </dataFields>
  <formats count="2">
    <format dxfId="33">
      <pivotArea outline="0" collapsedLevelsAreSubtotals="1" fieldPosition="0"/>
    </format>
    <format dxfId="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92BB20C2-F487-495E-9369-7406F645A7B3}" name="Pivottabell5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2:C150"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Antal av F23" fld="29"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A7005720-9487-43A3-8FF4-FD2F8A1088EB}" name="Pivottabell1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34:S4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axis="axisRow" dataField="1" showAll="0">
      <items count="10">
        <item x="5"/>
        <item x="4"/>
        <item x="2"/>
        <item x="3"/>
        <item x="0"/>
        <item m="1" x="6"/>
        <item m="1" x="7"/>
        <item m="1" x="8"/>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8"/>
    </i>
    <i t="grand">
      <x/>
    </i>
  </rowItems>
  <colFields count="1">
    <field x="0"/>
  </colFields>
  <colItems count="1">
    <i>
      <x v="1"/>
    </i>
  </colItems>
  <dataFields count="1">
    <dataField name="Antal av F6"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717215B0-EFC3-4E79-9361-C4AF8D6EFB46}" name="Pivottabell3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6:K11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4"/>
        <item x="3"/>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7"/>
    </i>
    <i>
      <x v="8"/>
    </i>
    <i t="grand">
      <x/>
    </i>
  </rowItems>
  <colFields count="1">
    <field x="0"/>
  </colFields>
  <colItems count="1">
    <i>
      <x v="1"/>
    </i>
  </colItems>
  <dataFields count="1">
    <dataField name="Medel av F17" fld="23" subtotal="average" baseField="23" baseItem="0"/>
  </dataFields>
  <formats count="2">
    <format dxfId="35">
      <pivotArea outline="0" collapsedLevelsAreSubtotals="1" fieldPosition="0"/>
    </format>
    <format dxfId="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FD45A92A-0011-4069-A9E2-5E02BC6B1153}" name="Pivottabell4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0:K13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2"/>
        <item x="0"/>
        <item x="4"/>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Medel av F21" fld="27" subtotal="average" baseField="27" baseItem="0"/>
  </dataFields>
  <formats count="2">
    <format dxfId="37">
      <pivotArea outline="0" collapsedLevelsAreSubtotals="1" fieldPosition="0"/>
    </format>
    <format dxfId="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38AD27C4-6DC3-4A36-AA5A-9736B5D55B2D}" name="Pivottabell8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38:AD24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7"/>
        <item m="1" x="6"/>
        <item m="1" x="5"/>
        <item x="0"/>
        <item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6">
    <i>
      <x/>
    </i>
    <i>
      <x v="4"/>
    </i>
    <i>
      <x v="5"/>
    </i>
    <i>
      <x v="6"/>
    </i>
    <i>
      <x v="7"/>
    </i>
    <i t="grand">
      <x/>
    </i>
  </rowItems>
  <colFields count="1">
    <field x="0"/>
  </colFields>
  <colItems count="1">
    <i>
      <x v="1"/>
    </i>
  </colItems>
  <dataFields count="1">
    <dataField name="Medel av F40" fld="46" subtotal="average" baseField="46" baseItem="0"/>
  </dataFields>
  <formats count="2">
    <format dxfId="39">
      <pivotArea outline="0" collapsedLevelsAreSubtotals="1" fieldPosition="0"/>
    </format>
    <format dxfId="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D5934F48-C1AD-417B-B930-B8AA9231FA4F}" name="Pivottabell5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66:S17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x="3"/>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6"/>
    </i>
    <i>
      <x v="8"/>
    </i>
    <i t="grand">
      <x/>
    </i>
  </rowItems>
  <colFields count="1">
    <field x="0"/>
  </colFields>
  <colItems count="1">
    <i>
      <x v="1"/>
    </i>
  </colItems>
  <dataFields count="1">
    <dataField name="Antal av F28" fld="34" subtotal="count" baseField="3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B52A3FDF-C24A-4233-9A06-43B85C6E7537}" name="Pivottabell3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82:S8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4"/>
    </i>
    <i>
      <x v="5"/>
    </i>
    <i>
      <x v="7"/>
    </i>
    <i>
      <x v="8"/>
    </i>
    <i t="grand">
      <x/>
    </i>
  </rowItems>
  <colFields count="1">
    <field x="0"/>
  </colFields>
  <colItems count="1">
    <i>
      <x v="1"/>
    </i>
  </colItems>
  <dataFields count="1">
    <dataField name="Antal av F14" fld="20" subtotal="count" baseField="2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36D610E9-A493-41CD-9846-78345E252BBF}" name="Pivottabell2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58:AD6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4"/>
    </i>
    <i>
      <x v="5"/>
    </i>
    <i>
      <x v="7"/>
    </i>
    <i>
      <x v="8"/>
    </i>
    <i t="grand">
      <x/>
    </i>
  </rowItems>
  <colFields count="1">
    <field x="0"/>
  </colFields>
  <colItems count="1">
    <i>
      <x v="1"/>
    </i>
  </colItems>
  <dataFields count="1">
    <dataField name="Medel av F10" fld="16" subtotal="average" baseField="16" baseItem="0"/>
  </dataFields>
  <formats count="2">
    <format dxfId="41">
      <pivotArea outline="0" collapsedLevelsAreSubtotals="1" fieldPosition="0"/>
    </format>
    <format dxfId="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9555961-A2D3-414B-ACD5-D3FB8E4EEBA6}" name="Pivottabell7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6:G2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4"/>
        <item x="0"/>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1" fld="27" subtotal="count" showDataAs="percentOfCol" baseField="0" baseItem="0" numFmtId="9"/>
  </dataFields>
  <formats count="1">
    <format dxfId="1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1ABF1FBE-3553-4638-8CB9-2ECA452EE05E}" name="Pivottabell4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8:K12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6">
    <i>
      <x/>
    </i>
    <i>
      <x v="4"/>
    </i>
    <i>
      <x v="5"/>
    </i>
    <i>
      <x v="7"/>
    </i>
    <i>
      <x v="8"/>
    </i>
    <i t="grand">
      <x/>
    </i>
  </rowItems>
  <colFields count="1">
    <field x="0"/>
  </colFields>
  <colItems count="1">
    <i>
      <x v="1"/>
    </i>
  </colItems>
  <dataFields count="1">
    <dataField name="Medel av F19" fld="25" subtotal="average" baseField="25" baseItem="0"/>
  </dataFields>
  <formats count="2">
    <format dxfId="43">
      <pivotArea outline="0" collapsedLevelsAreSubtotals="1" fieldPosition="0"/>
    </format>
    <format dxfId="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B3FBF1E6-29FD-4840-B1A1-5F89B9BEC4C5}" name="Pivottabell3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06:S11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2"/>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7"/>
    </i>
    <i>
      <x v="8"/>
    </i>
    <i t="grand">
      <x/>
    </i>
  </rowItems>
  <colFields count="1">
    <field x="0"/>
  </colFields>
  <colItems count="1">
    <i>
      <x v="1"/>
    </i>
  </colItems>
  <dataFields count="1">
    <dataField name="Antal av F18" fld="24" subtotal="count"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4D39F955-625A-4350-8F6B-01FF36019BD1}" name="Pivottabell10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87:AD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7">
        <item x="4"/>
        <item m="1" x="14"/>
        <item x="6"/>
        <item m="1" x="15"/>
        <item x="8"/>
        <item x="2"/>
        <item m="1" x="10"/>
        <item m="1" x="11"/>
        <item x="1"/>
        <item x="7"/>
        <item m="1" x="12"/>
        <item x="5"/>
        <item m="1" x="13"/>
        <item x="0"/>
        <item x="3"/>
        <item x="9"/>
        <item t="default"/>
      </items>
    </pivotField>
    <pivotField showAll="0"/>
    <pivotField showAll="0"/>
    <pivotField showAll="0"/>
    <pivotField showAll="0"/>
  </pivotFields>
  <rowFields count="1">
    <field x="56"/>
  </rowFields>
  <rowItems count="11">
    <i>
      <x/>
    </i>
    <i>
      <x v="2"/>
    </i>
    <i>
      <x v="4"/>
    </i>
    <i>
      <x v="5"/>
    </i>
    <i>
      <x v="8"/>
    </i>
    <i>
      <x v="9"/>
    </i>
    <i>
      <x v="11"/>
    </i>
    <i>
      <x v="13"/>
    </i>
    <i>
      <x v="14"/>
    </i>
    <i>
      <x v="15"/>
    </i>
    <i t="grand">
      <x/>
    </i>
  </rowItems>
  <colFields count="1">
    <field x="0"/>
  </colFields>
  <colItems count="1">
    <i>
      <x v="1"/>
    </i>
  </colItems>
  <dataFields count="1">
    <dataField name="Medel av Index7" fld="56" subtotal="average" baseField="0" baseItem="0"/>
  </dataFields>
  <formats count="2">
    <format dxfId="45">
      <pivotArea outline="0" collapsedLevelsAreSubtotals="1" fieldPosition="0"/>
    </format>
    <format dxfId="4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1A6D68F8-2D85-4460-89A3-ED45BA89058D}" name="Pivottabell8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50:AD25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Medel av F42" fld="48" subtotal="average" baseField="48" baseItem="0"/>
  </dataFields>
  <formats count="2">
    <format dxfId="47">
      <pivotArea outline="0" collapsedLevelsAreSubtotals="1" fieldPosition="0"/>
    </format>
    <format dxfId="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8E38E1B1-8129-4FB8-8EE1-8EF23681115B}" name="Pivottabell1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2:S2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axis="axisRow" dataField="1" showAll="0">
      <items count="10">
        <item x="1"/>
        <item m="1" x="6"/>
        <item m="1" x="8"/>
        <item m="1" x="7"/>
        <item x="0"/>
        <item m="1" x="5"/>
        <item x="3"/>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6"/>
    </i>
    <i>
      <x v="7"/>
    </i>
    <i>
      <x v="8"/>
    </i>
    <i t="grand">
      <x/>
    </i>
  </rowItems>
  <colFields count="1">
    <field x="0"/>
  </colFields>
  <colItems count="1">
    <i>
      <x v="1"/>
    </i>
  </colItems>
  <dataFields count="1">
    <dataField name="Antal av F4"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7444C8E7-2B20-459C-BE80-A191557A84D4}" name="Pivottabell6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8:K18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7"/>
    </i>
    <i>
      <x v="8"/>
    </i>
    <i t="grand">
      <x/>
    </i>
  </rowItems>
  <colFields count="1">
    <field x="0"/>
  </colFields>
  <colItems count="1">
    <i>
      <x v="1"/>
    </i>
  </colItems>
  <dataFields count="1">
    <dataField name="Medel av F29" fld="35" subtotal="average" baseField="35" baseItem="0"/>
  </dataFields>
  <formats count="2">
    <format dxfId="49">
      <pivotArea outline="0" collapsedLevelsAreSubtotals="1" fieldPosition="0"/>
    </format>
    <format dxfId="4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6.xml><?xml version="1.0" encoding="utf-8"?>
<pivotTableDefinition xmlns="http://schemas.openxmlformats.org/spreadsheetml/2006/main" xmlns:mc="http://schemas.openxmlformats.org/markup-compatibility/2006" xmlns:xr="http://schemas.microsoft.com/office/spreadsheetml/2014/revision" mc:Ignorable="xr" xr:uid="{3EC54592-159C-4375-9D8A-A16D91589CA6}" name="Pivottabell3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2:C8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1"/>
        <item m="1" x="6"/>
        <item m="1" x="8"/>
        <item m="1" x="7"/>
        <item x="0"/>
        <item x="4"/>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7"/>
    </i>
    <i>
      <x v="8"/>
    </i>
    <i t="grand">
      <x/>
    </i>
  </rowItems>
  <colFields count="1">
    <field x="0"/>
  </colFields>
  <colItems count="1">
    <i>
      <x v="1"/>
    </i>
  </colItems>
  <dataFields count="1">
    <dataField name="Antal av F13" fld="19"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9A355E7A-D49F-45FB-A9E3-0429C3631807}" name="Pivottabell5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2:K150"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Medel av F23" fld="29" subtotal="average" baseField="29" baseItem="0"/>
  </dataFields>
  <formats count="2">
    <format dxfId="51">
      <pivotArea outline="0" collapsedLevelsAreSubtotals="1" fieldPosition="0"/>
    </format>
    <format dxfId="5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8.xml><?xml version="1.0" encoding="utf-8"?>
<pivotTableDefinition xmlns="http://schemas.openxmlformats.org/spreadsheetml/2006/main" xmlns:mc="http://schemas.openxmlformats.org/markup-compatibility/2006" xmlns:xr="http://schemas.microsoft.com/office/spreadsheetml/2014/revision" mc:Ignorable="xr" xr:uid="{C5DD46A9-0B12-4189-B755-14415B1D19A9}" name="Pivottabell10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Q274:BR29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9">
        <item x="10"/>
        <item x="18"/>
        <item x="15"/>
        <item x="4"/>
        <item x="0"/>
        <item x="5"/>
        <item m="1" x="22"/>
        <item x="11"/>
        <item x="6"/>
        <item m="1" x="23"/>
        <item m="1" x="24"/>
        <item x="8"/>
        <item x="7"/>
        <item m="1" x="25"/>
        <item x="13"/>
        <item m="1" x="26"/>
        <item x="16"/>
        <item x="9"/>
        <item x="19"/>
        <item m="1" x="27"/>
        <item x="17"/>
        <item x="14"/>
        <item x="1"/>
        <item x="2"/>
        <item x="3"/>
        <item x="12"/>
        <item x="20"/>
        <item x="21"/>
        <item t="default"/>
      </items>
    </pivotField>
    <pivotField showAll="0"/>
    <pivotField showAll="0"/>
    <pivotField showAll="0"/>
    <pivotField showAll="0"/>
    <pivotField showAll="0"/>
    <pivotField showAll="0"/>
  </pivotFields>
  <rowFields count="1">
    <field x="54"/>
  </rowFields>
  <rowItems count="23">
    <i>
      <x/>
    </i>
    <i>
      <x v="1"/>
    </i>
    <i>
      <x v="2"/>
    </i>
    <i>
      <x v="3"/>
    </i>
    <i>
      <x v="4"/>
    </i>
    <i>
      <x v="5"/>
    </i>
    <i>
      <x v="7"/>
    </i>
    <i>
      <x v="8"/>
    </i>
    <i>
      <x v="11"/>
    </i>
    <i>
      <x v="12"/>
    </i>
    <i>
      <x v="14"/>
    </i>
    <i>
      <x v="16"/>
    </i>
    <i>
      <x v="17"/>
    </i>
    <i>
      <x v="18"/>
    </i>
    <i>
      <x v="20"/>
    </i>
    <i>
      <x v="21"/>
    </i>
    <i>
      <x v="22"/>
    </i>
    <i>
      <x v="23"/>
    </i>
    <i>
      <x v="24"/>
    </i>
    <i>
      <x v="25"/>
    </i>
    <i>
      <x v="26"/>
    </i>
    <i>
      <x v="27"/>
    </i>
    <i t="grand">
      <x/>
    </i>
  </rowItems>
  <colFields count="1">
    <field x="0"/>
  </colFields>
  <colItems count="1">
    <i>
      <x v="1"/>
    </i>
  </colItems>
  <dataFields count="1">
    <dataField name="Medel av Index5" fld="54" subtotal="average" baseField="0" baseItem="0"/>
  </dataFields>
  <formats count="2">
    <format dxfId="53">
      <pivotArea outline="0" collapsedLevelsAreSubtotals="1" fieldPosition="0"/>
    </format>
    <format dxfId="5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9.xml><?xml version="1.0" encoding="utf-8"?>
<pivotTableDefinition xmlns="http://schemas.openxmlformats.org/spreadsheetml/2006/main" xmlns:mc="http://schemas.openxmlformats.org/markup-compatibility/2006" xmlns:xr="http://schemas.microsoft.com/office/spreadsheetml/2014/revision" mc:Ignorable="xr" xr:uid="{946E939A-BE90-4F12-9AB3-5CC016F83337}" name="Pivottabell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2:AD2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axis="axisRow" dataField="1" showAll="0">
      <items count="10">
        <item x="1"/>
        <item m="1" x="6"/>
        <item m="1" x="8"/>
        <item m="1" x="7"/>
        <item x="0"/>
        <item m="1" x="5"/>
        <item x="3"/>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6"/>
    </i>
    <i>
      <x v="7"/>
    </i>
    <i>
      <x v="8"/>
    </i>
    <i t="grand">
      <x/>
    </i>
  </rowItems>
  <colFields count="1">
    <field x="0"/>
  </colFields>
  <colItems count="1">
    <i>
      <x v="1"/>
    </i>
  </colItems>
  <dataFields count="1">
    <dataField name="Medel av F4" fld="10" subtotal="average" baseField="0" baseItem="0"/>
  </dataFields>
  <formats count="2">
    <format dxfId="55">
      <pivotArea outline="0" collapsedLevelsAreSubtotals="1" fieldPosition="0"/>
    </format>
    <format dxfId="5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C5C86EB-16AE-49FE-9F12-A3ED4F2FC540}" name="Pivottabell11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34:J4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5"/>
        <item x="4"/>
        <item x="3"/>
        <item x="0"/>
        <item t="default"/>
      </items>
    </pivotField>
    <pivotField showAll="0"/>
    <pivotField showAll="0"/>
    <pivotField showAll="0"/>
    <pivotField showAll="0"/>
    <pivotField showAll="0"/>
    <pivotField showAll="0"/>
    <pivotField showAll="0"/>
    <pivotField showAll="0"/>
  </pivotFields>
  <rowFields count="1">
    <field x="41"/>
  </rowFields>
  <rowItems count="7">
    <i>
      <x/>
    </i>
    <i>
      <x v="1"/>
    </i>
    <i>
      <x v="2"/>
    </i>
    <i>
      <x v="3"/>
    </i>
    <i>
      <x v="4"/>
    </i>
    <i>
      <x v="5"/>
    </i>
    <i t="grand">
      <x/>
    </i>
  </rowItems>
  <colFields count="1">
    <field x="0"/>
  </colFields>
  <colItems count="1">
    <i>
      <x v="1"/>
    </i>
  </colItems>
  <dataFields count="1">
    <dataField name="Medel av F35" fld="41" subtotal="average" baseField="0" baseItem="0"/>
  </dataFields>
  <formats count="2">
    <format dxfId="137">
      <pivotArea grandRow="1" outline="0" collapsedLevelsAreSubtotals="1" fieldPosition="0"/>
    </format>
    <format dxfId="136">
      <pivotArea collapsedLevelsAreSubtotals="1" fieldPosition="0">
        <references count="1">
          <reference field="4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0.xml><?xml version="1.0" encoding="utf-8"?>
<pivotTableDefinition xmlns="http://schemas.openxmlformats.org/spreadsheetml/2006/main" xmlns:mc="http://schemas.openxmlformats.org/markup-compatibility/2006" xmlns:xr="http://schemas.microsoft.com/office/spreadsheetml/2014/revision" mc:Ignorable="xr" xr:uid="{0354742B-5E59-4ABA-B337-E3EB9DB5DB16}" name="Pivottabell10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M287:BN31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9">
        <item x="12"/>
        <item x="18"/>
        <item x="20"/>
        <item x="7"/>
        <item x="0"/>
        <item x="4"/>
        <item m="1" x="22"/>
        <item x="8"/>
        <item m="1" x="23"/>
        <item x="1"/>
        <item m="1" x="24"/>
        <item x="2"/>
        <item x="6"/>
        <item x="3"/>
        <item x="21"/>
        <item x="15"/>
        <item x="13"/>
        <item x="17"/>
        <item m="1" x="25"/>
        <item m="1" x="26"/>
        <item m="1" x="27"/>
        <item x="16"/>
        <item x="5"/>
        <item x="9"/>
        <item x="10"/>
        <item x="11"/>
        <item x="14"/>
        <item x="19"/>
        <item t="default"/>
      </items>
    </pivotField>
    <pivotField showAll="0"/>
  </pivotFields>
  <rowFields count="1">
    <field x="59"/>
  </rowFields>
  <rowItems count="23">
    <i>
      <x/>
    </i>
    <i>
      <x v="1"/>
    </i>
    <i>
      <x v="2"/>
    </i>
    <i>
      <x v="3"/>
    </i>
    <i>
      <x v="4"/>
    </i>
    <i>
      <x v="5"/>
    </i>
    <i>
      <x v="7"/>
    </i>
    <i>
      <x v="9"/>
    </i>
    <i>
      <x v="11"/>
    </i>
    <i>
      <x v="12"/>
    </i>
    <i>
      <x v="13"/>
    </i>
    <i>
      <x v="14"/>
    </i>
    <i>
      <x v="15"/>
    </i>
    <i>
      <x v="16"/>
    </i>
    <i>
      <x v="17"/>
    </i>
    <i>
      <x v="21"/>
    </i>
    <i>
      <x v="22"/>
    </i>
    <i>
      <x v="23"/>
    </i>
    <i>
      <x v="24"/>
    </i>
    <i>
      <x v="25"/>
    </i>
    <i>
      <x v="26"/>
    </i>
    <i>
      <x v="27"/>
    </i>
    <i t="grand">
      <x/>
    </i>
  </rowItems>
  <colFields count="1">
    <field x="0"/>
  </colFields>
  <colItems count="1">
    <i>
      <x v="1"/>
    </i>
  </colItems>
  <dataFields count="1">
    <dataField name="Antal av Index10"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xml><?xml version="1.0" encoding="utf-8"?>
<pivotTableDefinition xmlns="http://schemas.openxmlformats.org/spreadsheetml/2006/main" xmlns:mc="http://schemas.openxmlformats.org/markup-compatibility/2006" xmlns:xr="http://schemas.microsoft.com/office/spreadsheetml/2014/revision" mc:Ignorable="xr" xr:uid="{805A5051-5FCF-4722-9550-F7DF5A189E8D}" name="Pivottabell2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0:K7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Medel av F11" fld="17" subtotal="average" baseField="17" baseItem="0"/>
  </dataFields>
  <formats count="2">
    <format dxfId="57">
      <pivotArea outline="0" collapsedLevelsAreSubtotals="1" fieldPosition="0"/>
    </format>
    <format dxfId="5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2.xml><?xml version="1.0" encoding="utf-8"?>
<pivotTableDefinition xmlns="http://schemas.openxmlformats.org/spreadsheetml/2006/main" xmlns:mc="http://schemas.openxmlformats.org/markup-compatibility/2006" xmlns:xr="http://schemas.microsoft.com/office/spreadsheetml/2014/revision" mc:Ignorable="xr" xr:uid="{131BB73B-9835-43DC-9665-1320B4C989D0}" name="Pivottabell4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0:C13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2"/>
        <item x="0"/>
        <item x="4"/>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Antal av F21" fld="27"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3.xml><?xml version="1.0" encoding="utf-8"?>
<pivotTableDefinition xmlns="http://schemas.openxmlformats.org/spreadsheetml/2006/main" xmlns:mc="http://schemas.openxmlformats.org/markup-compatibility/2006" xmlns:xr="http://schemas.microsoft.com/office/spreadsheetml/2014/revision" mc:Ignorable="xr" xr:uid="{E6776141-CBF2-4CC9-9D56-612BDD2E1352}" name="Pivottabell4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30:AD13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Medel av F22" fld="28" subtotal="average" baseField="28" baseItem="0"/>
  </dataFields>
  <formats count="2">
    <format dxfId="59">
      <pivotArea outline="0" collapsedLevelsAreSubtotals="1" fieldPosition="0"/>
    </format>
    <format dxfId="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4.xml><?xml version="1.0" encoding="utf-8"?>
<pivotTableDefinition xmlns="http://schemas.openxmlformats.org/spreadsheetml/2006/main" xmlns:mc="http://schemas.openxmlformats.org/markup-compatibility/2006" xmlns:xr="http://schemas.microsoft.com/office/spreadsheetml/2014/revision" mc:Ignorable="xr" xr:uid="{9EAFF21C-B694-4285-B573-74A9120AC907}" name="Pivottabell6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66:K17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1"/>
        <item x="3"/>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Medel av F27" fld="33" subtotal="average" baseField="33" baseItem="0"/>
  </dataFields>
  <formats count="2">
    <format dxfId="61">
      <pivotArea outline="0" collapsedLevelsAreSubtotals="1" fieldPosition="0"/>
    </format>
    <format dxfId="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5.xml><?xml version="1.0" encoding="utf-8"?>
<pivotTableDefinition xmlns="http://schemas.openxmlformats.org/spreadsheetml/2006/main" xmlns:mc="http://schemas.openxmlformats.org/markup-compatibility/2006" xmlns:xr="http://schemas.microsoft.com/office/spreadsheetml/2014/revision" mc:Ignorable="xr" xr:uid="{98372739-DC47-427E-9A7F-545443033942}" name="Pivottabell9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4:K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4">
        <item x="1"/>
        <item x="15"/>
        <item x="17"/>
        <item m="1" x="42"/>
        <item m="1" x="38"/>
        <item x="4"/>
        <item x="21"/>
        <item m="1" x="37"/>
        <item m="1" x="29"/>
        <item x="8"/>
        <item x="5"/>
        <item m="1" x="25"/>
        <item m="1" x="27"/>
        <item x="3"/>
        <item x="14"/>
        <item m="1" x="33"/>
        <item x="18"/>
        <item m="1" x="23"/>
        <item m="1" x="31"/>
        <item x="7"/>
        <item x="9"/>
        <item m="1" x="41"/>
        <item m="1" x="34"/>
        <item m="1" x="30"/>
        <item m="1" x="36"/>
        <item m="1" x="28"/>
        <item x="20"/>
        <item x="6"/>
        <item x="12"/>
        <item x="10"/>
        <item m="1" x="26"/>
        <item m="1" x="24"/>
        <item x="13"/>
        <item x="16"/>
        <item x="2"/>
        <item m="1" x="35"/>
        <item m="1" x="40"/>
        <item x="19"/>
        <item m="1" x="32"/>
        <item x="11"/>
        <item m="1" x="39"/>
        <item x="0"/>
        <item x="22"/>
        <item t="default"/>
      </items>
    </pivotField>
    <pivotField showAll="0"/>
    <pivotField showAll="0"/>
    <pivotField showAll="0"/>
    <pivotField showAll="0"/>
    <pivotField showAll="0"/>
    <pivotField showAll="0"/>
    <pivotField showAll="0"/>
    <pivotField showAll="0"/>
    <pivotField showAll="0"/>
    <pivotField showAll="0"/>
  </pivotFields>
  <rowFields count="1">
    <field x="50"/>
  </rowFields>
  <rowItems count="24">
    <i>
      <x/>
    </i>
    <i>
      <x v="1"/>
    </i>
    <i>
      <x v="2"/>
    </i>
    <i>
      <x v="5"/>
    </i>
    <i>
      <x v="6"/>
    </i>
    <i>
      <x v="9"/>
    </i>
    <i>
      <x v="10"/>
    </i>
    <i>
      <x v="13"/>
    </i>
    <i>
      <x v="14"/>
    </i>
    <i>
      <x v="16"/>
    </i>
    <i>
      <x v="19"/>
    </i>
    <i>
      <x v="20"/>
    </i>
    <i>
      <x v="26"/>
    </i>
    <i>
      <x v="27"/>
    </i>
    <i>
      <x v="28"/>
    </i>
    <i>
      <x v="29"/>
    </i>
    <i>
      <x v="32"/>
    </i>
    <i>
      <x v="33"/>
    </i>
    <i>
      <x v="34"/>
    </i>
    <i>
      <x v="37"/>
    </i>
    <i>
      <x v="39"/>
    </i>
    <i>
      <x v="41"/>
    </i>
    <i>
      <x v="42"/>
    </i>
    <i t="grand">
      <x/>
    </i>
  </rowItems>
  <colFields count="1">
    <field x="0"/>
  </colFields>
  <colItems count="1">
    <i>
      <x v="1"/>
    </i>
  </colItems>
  <dataFields count="1">
    <dataField name="Medel av Index1" fld="50" subtotal="average" baseField="0" baseItem="0"/>
  </dataFields>
  <formats count="2">
    <format dxfId="63">
      <pivotArea outline="0" collapsedLevelsAreSubtotals="1" fieldPosition="0"/>
    </format>
    <format dxfId="6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6.xml><?xml version="1.0" encoding="utf-8"?>
<pivotTableDefinition xmlns="http://schemas.openxmlformats.org/spreadsheetml/2006/main" xmlns:mc="http://schemas.openxmlformats.org/markup-compatibility/2006" xmlns:xr="http://schemas.microsoft.com/office/spreadsheetml/2014/revision" mc:Ignorable="xr" xr:uid="{0BC50677-F3DC-4F14-A72D-BEB4BD7BB65E}" name="Pivottabell8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4:C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4">
        <item x="1"/>
        <item x="15"/>
        <item x="17"/>
        <item m="1" x="42"/>
        <item m="1" x="38"/>
        <item x="4"/>
        <item x="21"/>
        <item m="1" x="37"/>
        <item m="1" x="29"/>
        <item x="8"/>
        <item x="5"/>
        <item m="1" x="25"/>
        <item m="1" x="27"/>
        <item x="3"/>
        <item x="14"/>
        <item m="1" x="33"/>
        <item x="18"/>
        <item m="1" x="23"/>
        <item m="1" x="31"/>
        <item x="7"/>
        <item x="9"/>
        <item m="1" x="41"/>
        <item m="1" x="34"/>
        <item m="1" x="30"/>
        <item m="1" x="36"/>
        <item m="1" x="28"/>
        <item x="20"/>
        <item x="6"/>
        <item x="12"/>
        <item x="10"/>
        <item m="1" x="26"/>
        <item m="1" x="24"/>
        <item x="13"/>
        <item x="16"/>
        <item x="2"/>
        <item m="1" x="35"/>
        <item m="1" x="40"/>
        <item x="19"/>
        <item m="1" x="32"/>
        <item x="11"/>
        <item m="1" x="39"/>
        <item x="0"/>
        <item x="22"/>
        <item t="default"/>
      </items>
    </pivotField>
    <pivotField showAll="0"/>
    <pivotField showAll="0"/>
    <pivotField showAll="0"/>
    <pivotField showAll="0"/>
    <pivotField showAll="0"/>
    <pivotField showAll="0"/>
    <pivotField showAll="0"/>
    <pivotField showAll="0"/>
    <pivotField showAll="0"/>
    <pivotField showAll="0"/>
  </pivotFields>
  <rowFields count="1">
    <field x="50"/>
  </rowFields>
  <rowItems count="24">
    <i>
      <x/>
    </i>
    <i>
      <x v="1"/>
    </i>
    <i>
      <x v="2"/>
    </i>
    <i>
      <x v="5"/>
    </i>
    <i>
      <x v="6"/>
    </i>
    <i>
      <x v="9"/>
    </i>
    <i>
      <x v="10"/>
    </i>
    <i>
      <x v="13"/>
    </i>
    <i>
      <x v="14"/>
    </i>
    <i>
      <x v="16"/>
    </i>
    <i>
      <x v="19"/>
    </i>
    <i>
      <x v="20"/>
    </i>
    <i>
      <x v="26"/>
    </i>
    <i>
      <x v="27"/>
    </i>
    <i>
      <x v="28"/>
    </i>
    <i>
      <x v="29"/>
    </i>
    <i>
      <x v="32"/>
    </i>
    <i>
      <x v="33"/>
    </i>
    <i>
      <x v="34"/>
    </i>
    <i>
      <x v="37"/>
    </i>
    <i>
      <x v="39"/>
    </i>
    <i>
      <x v="41"/>
    </i>
    <i>
      <x v="42"/>
    </i>
    <i t="grand">
      <x/>
    </i>
  </rowItems>
  <colFields count="1">
    <field x="0"/>
  </colFields>
  <colItems count="1">
    <i>
      <x v="1"/>
    </i>
  </colItems>
  <dataFields count="1">
    <dataField name="Antal av Index1"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7.xml><?xml version="1.0" encoding="utf-8"?>
<pivotTableDefinition xmlns="http://schemas.openxmlformats.org/spreadsheetml/2006/main" xmlns:mc="http://schemas.openxmlformats.org/markup-compatibility/2006" xmlns:xr="http://schemas.microsoft.com/office/spreadsheetml/2014/revision" mc:Ignorable="xr" xr:uid="{B89AF995-B081-4577-9A71-04520719808D}" name="Pivottabell9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I274:BJ298"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9">
        <item x="10"/>
        <item x="18"/>
        <item x="15"/>
        <item x="4"/>
        <item x="0"/>
        <item x="5"/>
        <item m="1" x="22"/>
        <item x="11"/>
        <item x="6"/>
        <item m="1" x="23"/>
        <item m="1" x="24"/>
        <item x="8"/>
        <item x="7"/>
        <item m="1" x="25"/>
        <item x="13"/>
        <item m="1" x="26"/>
        <item x="16"/>
        <item x="9"/>
        <item x="19"/>
        <item m="1" x="27"/>
        <item x="17"/>
        <item x="14"/>
        <item x="1"/>
        <item x="2"/>
        <item x="3"/>
        <item x="12"/>
        <item x="20"/>
        <item x="21"/>
        <item t="default"/>
      </items>
    </pivotField>
    <pivotField showAll="0"/>
    <pivotField showAll="0"/>
    <pivotField showAll="0"/>
    <pivotField showAll="0"/>
    <pivotField showAll="0"/>
    <pivotField showAll="0"/>
  </pivotFields>
  <rowFields count="1">
    <field x="54"/>
  </rowFields>
  <rowItems count="23">
    <i>
      <x/>
    </i>
    <i>
      <x v="1"/>
    </i>
    <i>
      <x v="2"/>
    </i>
    <i>
      <x v="3"/>
    </i>
    <i>
      <x v="4"/>
    </i>
    <i>
      <x v="5"/>
    </i>
    <i>
      <x v="7"/>
    </i>
    <i>
      <x v="8"/>
    </i>
    <i>
      <x v="11"/>
    </i>
    <i>
      <x v="12"/>
    </i>
    <i>
      <x v="14"/>
    </i>
    <i>
      <x v="16"/>
    </i>
    <i>
      <x v="17"/>
    </i>
    <i>
      <x v="18"/>
    </i>
    <i>
      <x v="20"/>
    </i>
    <i>
      <x v="21"/>
    </i>
    <i>
      <x v="22"/>
    </i>
    <i>
      <x v="23"/>
    </i>
    <i>
      <x v="24"/>
    </i>
    <i>
      <x v="25"/>
    </i>
    <i>
      <x v="26"/>
    </i>
    <i>
      <x v="27"/>
    </i>
    <i t="grand">
      <x/>
    </i>
  </rowItems>
  <colFields count="1">
    <field x="0"/>
  </colFields>
  <colItems count="1">
    <i>
      <x v="1"/>
    </i>
  </colItems>
  <dataFields count="1">
    <dataField name="Antal av Index5"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8.xml><?xml version="1.0" encoding="utf-8"?>
<pivotTableDefinition xmlns="http://schemas.openxmlformats.org/spreadsheetml/2006/main" xmlns:mc="http://schemas.openxmlformats.org/markup-compatibility/2006" xmlns:xr="http://schemas.microsoft.com/office/spreadsheetml/2014/revision" mc:Ignorable="xr" xr:uid="{4A084E05-16D0-4B3C-A7A0-389CB0EBB786}" name="Pivottabell5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54:S16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6">
    <i>
      <x/>
    </i>
    <i>
      <x v="4"/>
    </i>
    <i>
      <x v="5"/>
    </i>
    <i>
      <x v="7"/>
    </i>
    <i>
      <x v="8"/>
    </i>
    <i t="grand">
      <x/>
    </i>
  </rowItems>
  <colFields count="1">
    <field x="0"/>
  </colFields>
  <colItems count="1">
    <i>
      <x v="1"/>
    </i>
  </colItems>
  <dataFields count="1">
    <dataField name="Antal av F26" fld="32"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9.xml><?xml version="1.0" encoding="utf-8"?>
<pivotTableDefinition xmlns="http://schemas.openxmlformats.org/spreadsheetml/2006/main" xmlns:mc="http://schemas.openxmlformats.org/markup-compatibility/2006" xmlns:xr="http://schemas.microsoft.com/office/spreadsheetml/2014/revision" mc:Ignorable="xr" xr:uid="{A7CB5821-B1B4-4273-B7B4-4A2EF2DA5E2A}" name="Pivottabell2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6:K5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axis="axisRow" dataField="1" showAll="0">
      <items count="7">
        <item x="5"/>
        <item x="3"/>
        <item x="2"/>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Medel av F7" fld="13" subtotal="average" baseField="13" baseItem="0"/>
  </dataFields>
  <formats count="2">
    <format dxfId="65">
      <pivotArea outline="0" collapsedLevelsAreSubtotals="1" fieldPosition="0"/>
    </format>
    <format dxfId="6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F1F3CBE-D7AA-4BF4-8345-BED515EF23B5}" name="Pivottabell4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6:C15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8">
    <i>
      <x/>
    </i>
    <i>
      <x v="1"/>
    </i>
    <i>
      <x v="2"/>
    </i>
    <i>
      <x v="3"/>
    </i>
    <i>
      <x v="4"/>
    </i>
    <i>
      <x v="5"/>
    </i>
    <i>
      <x v="6"/>
    </i>
    <i t="grand">
      <x/>
    </i>
  </rowItems>
  <colFields count="1">
    <field x="0"/>
  </colFields>
  <colItems count="1">
    <i>
      <x v="1"/>
    </i>
  </colItems>
  <dataFields count="1">
    <dataField name="Antal av F11"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17B402E2-0FFC-4FDE-8DA7-F9A267DCFF8B}" name="Pivottabell12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94:J50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x="3"/>
        <item x="4"/>
        <item x="5"/>
        <item t="default"/>
      </items>
    </pivotField>
    <pivotField showAll="0"/>
    <pivotField showAll="0"/>
    <pivotField showAll="0"/>
  </pivotFields>
  <rowFields count="1">
    <field x="46"/>
  </rowFields>
  <rowItems count="7">
    <i>
      <x/>
    </i>
    <i>
      <x v="1"/>
    </i>
    <i>
      <x v="2"/>
    </i>
    <i>
      <x v="3"/>
    </i>
    <i>
      <x v="4"/>
    </i>
    <i>
      <x v="5"/>
    </i>
    <i t="grand">
      <x/>
    </i>
  </rowItems>
  <colFields count="1">
    <field x="0"/>
  </colFields>
  <colItems count="1">
    <i>
      <x v="1"/>
    </i>
  </colItems>
  <dataFields count="1">
    <dataField name="Medel av F40" fld="46" subtotal="average" baseField="0" baseItem="0"/>
  </dataFields>
  <formats count="1">
    <format dxfId="1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0.xml><?xml version="1.0" encoding="utf-8"?>
<pivotTableDefinition xmlns="http://schemas.openxmlformats.org/spreadsheetml/2006/main" xmlns:mc="http://schemas.openxmlformats.org/markup-compatibility/2006" xmlns:xr="http://schemas.microsoft.com/office/spreadsheetml/2014/revision" mc:Ignorable="xr" xr:uid="{36AE774A-7FF2-402F-AF5D-C168B4BDEFEF}" name="Pivottabell11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U287:BV31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9">
        <item x="12"/>
        <item x="18"/>
        <item x="20"/>
        <item x="7"/>
        <item x="0"/>
        <item x="4"/>
        <item m="1" x="22"/>
        <item x="8"/>
        <item m="1" x="23"/>
        <item x="1"/>
        <item m="1" x="24"/>
        <item x="2"/>
        <item x="6"/>
        <item x="3"/>
        <item x="21"/>
        <item x="15"/>
        <item x="13"/>
        <item x="17"/>
        <item m="1" x="25"/>
        <item m="1" x="26"/>
        <item m="1" x="27"/>
        <item x="16"/>
        <item x="5"/>
        <item x="9"/>
        <item x="10"/>
        <item x="11"/>
        <item x="14"/>
        <item x="19"/>
        <item t="default"/>
      </items>
    </pivotField>
    <pivotField showAll="0"/>
  </pivotFields>
  <rowFields count="1">
    <field x="59"/>
  </rowFields>
  <rowItems count="23">
    <i>
      <x/>
    </i>
    <i>
      <x v="1"/>
    </i>
    <i>
      <x v="2"/>
    </i>
    <i>
      <x v="3"/>
    </i>
    <i>
      <x v="4"/>
    </i>
    <i>
      <x v="5"/>
    </i>
    <i>
      <x v="7"/>
    </i>
    <i>
      <x v="9"/>
    </i>
    <i>
      <x v="11"/>
    </i>
    <i>
      <x v="12"/>
    </i>
    <i>
      <x v="13"/>
    </i>
    <i>
      <x v="14"/>
    </i>
    <i>
      <x v="15"/>
    </i>
    <i>
      <x v="16"/>
    </i>
    <i>
      <x v="17"/>
    </i>
    <i>
      <x v="21"/>
    </i>
    <i>
      <x v="22"/>
    </i>
    <i>
      <x v="23"/>
    </i>
    <i>
      <x v="24"/>
    </i>
    <i>
      <x v="25"/>
    </i>
    <i>
      <x v="26"/>
    </i>
    <i>
      <x v="27"/>
    </i>
    <i t="grand">
      <x/>
    </i>
  </rowItems>
  <colFields count="1">
    <field x="0"/>
  </colFields>
  <colItems count="1">
    <i>
      <x v="1"/>
    </i>
  </colItems>
  <dataFields count="1">
    <dataField name="Medel av Index10" fld="59" subtotal="average" baseField="0" baseItem="0"/>
  </dataFields>
  <formats count="2">
    <format dxfId="67">
      <pivotArea outline="0" collapsedLevelsAreSubtotals="1" fieldPosition="0"/>
    </format>
    <format dxfId="6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1.xml><?xml version="1.0" encoding="utf-8"?>
<pivotTableDefinition xmlns="http://schemas.openxmlformats.org/spreadsheetml/2006/main" xmlns:mc="http://schemas.openxmlformats.org/markup-compatibility/2006" xmlns:xr="http://schemas.microsoft.com/office/spreadsheetml/2014/revision" mc:Ignorable="xr" xr:uid="{E5E323FA-9123-483A-AA26-935B75EB3351}" name="Pivottabell8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50:S25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Antal av F42" fld="48" subtotal="count" baseField="4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2.xml><?xml version="1.0" encoding="utf-8"?>
<pivotTableDefinition xmlns="http://schemas.openxmlformats.org/spreadsheetml/2006/main" xmlns:mc="http://schemas.openxmlformats.org/markup-compatibility/2006" xmlns:xr="http://schemas.microsoft.com/office/spreadsheetml/2014/revision" mc:Ignorable="xr" xr:uid="{26D3071D-045F-4250-A653-5479B42DA552}" name="Pivottabell11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Y287:BZ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7">
        <item x="8"/>
        <item m="1" x="14"/>
        <item x="1"/>
        <item m="1" x="15"/>
        <item x="0"/>
        <item x="2"/>
        <item m="1" x="10"/>
        <item m="1" x="11"/>
        <item m="1" x="12"/>
        <item x="4"/>
        <item x="5"/>
        <item x="9"/>
        <item m="1" x="13"/>
        <item x="3"/>
        <item x="6"/>
        <item x="7"/>
        <item t="default"/>
      </items>
    </pivotField>
  </pivotFields>
  <rowFields count="1">
    <field x="60"/>
  </rowFields>
  <rowItems count="11">
    <i>
      <x/>
    </i>
    <i>
      <x v="2"/>
    </i>
    <i>
      <x v="4"/>
    </i>
    <i>
      <x v="5"/>
    </i>
    <i>
      <x v="9"/>
    </i>
    <i>
      <x v="10"/>
    </i>
    <i>
      <x v="11"/>
    </i>
    <i>
      <x v="13"/>
    </i>
    <i>
      <x v="14"/>
    </i>
    <i>
      <x v="15"/>
    </i>
    <i t="grand">
      <x/>
    </i>
  </rowItems>
  <colFields count="1">
    <field x="0"/>
  </colFields>
  <colItems count="1">
    <i>
      <x v="1"/>
    </i>
  </colItems>
  <dataFields count="1">
    <dataField name="Antal av Index11" fld="6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3.xml><?xml version="1.0" encoding="utf-8"?>
<pivotTableDefinition xmlns="http://schemas.openxmlformats.org/spreadsheetml/2006/main" xmlns:mc="http://schemas.openxmlformats.org/markup-compatibility/2006" xmlns:xr="http://schemas.microsoft.com/office/spreadsheetml/2014/revision" mc:Ignorable="xr" xr:uid="{D1992371-F94E-4DB9-A039-818CB8210875}" name="Pivottabell7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02:S20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6">
    <i>
      <x/>
    </i>
    <i>
      <x v="4"/>
    </i>
    <i>
      <x v="5"/>
    </i>
    <i>
      <x v="7"/>
    </i>
    <i>
      <x v="8"/>
    </i>
    <i t="grand">
      <x/>
    </i>
  </rowItems>
  <colFields count="1">
    <field x="0"/>
  </colFields>
  <colItems count="1">
    <i>
      <x v="1"/>
    </i>
  </colItems>
  <dataFields count="1">
    <dataField name="Antal av F34" fld="40" subtotal="count" baseField="4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4.xml><?xml version="1.0" encoding="utf-8"?>
<pivotTableDefinition xmlns="http://schemas.openxmlformats.org/spreadsheetml/2006/main" xmlns:mc="http://schemas.openxmlformats.org/markup-compatibility/2006" xmlns:xr="http://schemas.microsoft.com/office/spreadsheetml/2014/revision" mc:Ignorable="xr" xr:uid="{80D12EDD-CB47-46D5-95E5-B5460BB32CE3}" name="Pivottabell1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C2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axis="axisRow" dataField="1" showAll="0">
      <items count="10">
        <item x="1"/>
        <item m="1" x="6"/>
        <item m="1" x="8"/>
        <item m="1" x="7"/>
        <item x="0"/>
        <item m="1" x="5"/>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6"/>
    </i>
    <i>
      <x v="7"/>
    </i>
    <i>
      <x v="8"/>
    </i>
    <i t="grand">
      <x/>
    </i>
  </rowItems>
  <colFields count="1">
    <field x="0"/>
  </colFields>
  <colItems count="1">
    <i>
      <x v="1"/>
    </i>
  </colItems>
  <dataFields count="1">
    <dataField name="Antal av F3"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5.xml><?xml version="1.0" encoding="utf-8"?>
<pivotTableDefinition xmlns="http://schemas.openxmlformats.org/spreadsheetml/2006/main" xmlns:mc="http://schemas.openxmlformats.org/markup-compatibility/2006" xmlns:xr="http://schemas.microsoft.com/office/spreadsheetml/2014/revision" mc:Ignorable="xr" xr:uid="{7D33FEFC-0809-4F82-93CD-46A11A9BA1BF}" name="Pivottabell7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2:C20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0"/>
        <item x="2"/>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6"/>
    </i>
    <i>
      <x v="8"/>
    </i>
    <i t="grand">
      <x/>
    </i>
  </rowItems>
  <colFields count="1">
    <field x="0"/>
  </colFields>
  <colItems count="1">
    <i>
      <x v="1"/>
    </i>
  </colItems>
  <dataFields count="1">
    <dataField name="Antal av F33" fld="39" subtotal="count" baseField="3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6.xml><?xml version="1.0" encoding="utf-8"?>
<pivotTableDefinition xmlns="http://schemas.openxmlformats.org/spreadsheetml/2006/main" xmlns:mc="http://schemas.openxmlformats.org/markup-compatibility/2006" xmlns:xr="http://schemas.microsoft.com/office/spreadsheetml/2014/revision" mc:Ignorable="xr" xr:uid="{8188BAC7-7424-4D8E-B49E-A1C8BD3E1ADC}" name="Pivottabell6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90:S19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x="2"/>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6"/>
    </i>
    <i>
      <x v="8"/>
    </i>
    <i t="grand">
      <x/>
    </i>
  </rowItems>
  <colFields count="1">
    <field x="0"/>
  </colFields>
  <colItems count="1">
    <i>
      <x v="1"/>
    </i>
  </colItems>
  <dataFields count="1">
    <dataField name="Antal av F32" fld="38"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7.xml><?xml version="1.0" encoding="utf-8"?>
<pivotTableDefinition xmlns="http://schemas.openxmlformats.org/spreadsheetml/2006/main" xmlns:mc="http://schemas.openxmlformats.org/markup-compatibility/2006" xmlns:xr="http://schemas.microsoft.com/office/spreadsheetml/2014/revision" mc:Ignorable="xr" xr:uid="{BF241E3B-20C2-41CD-BFEF-77212E65C08D}" name="Pivottabell4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18:AD126"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Medel av F20" fld="26" subtotal="average" baseField="26" baseItem="0"/>
  </dataFields>
  <formats count="2">
    <format dxfId="69">
      <pivotArea outline="0" collapsedLevelsAreSubtotals="1" fieldPosition="0"/>
    </format>
    <format dxfId="6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8.xml><?xml version="1.0" encoding="utf-8"?>
<pivotTableDefinition xmlns="http://schemas.openxmlformats.org/spreadsheetml/2006/main" xmlns:mc="http://schemas.openxmlformats.org/markup-compatibility/2006" xmlns:xr="http://schemas.microsoft.com/office/spreadsheetml/2014/revision" mc:Ignorable="xr" xr:uid="{5C0F8F2F-485A-46A7-97F7-184E27591467}" name="Pivottabell7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4:K22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1"/>
        <item x="0"/>
        <item m="1" x="5"/>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6">
    <i>
      <x/>
    </i>
    <i>
      <x v="4"/>
    </i>
    <i>
      <x v="5"/>
    </i>
    <i>
      <x v="7"/>
    </i>
    <i>
      <x v="8"/>
    </i>
    <i t="grand">
      <x/>
    </i>
  </rowItems>
  <colFields count="1">
    <field x="0"/>
  </colFields>
  <colItems count="1">
    <i>
      <x v="1"/>
    </i>
  </colItems>
  <dataFields count="1">
    <dataField name="Medel av F35" fld="41" subtotal="average" baseField="41" baseItem="0"/>
  </dataFields>
  <formats count="2">
    <format dxfId="71">
      <pivotArea outline="0" collapsedLevelsAreSubtotals="1" fieldPosition="0"/>
    </format>
    <format dxfId="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9.xml><?xml version="1.0" encoding="utf-8"?>
<pivotTableDefinition xmlns="http://schemas.openxmlformats.org/spreadsheetml/2006/main" xmlns:mc="http://schemas.openxmlformats.org/markup-compatibility/2006" xmlns:xr="http://schemas.microsoft.com/office/spreadsheetml/2014/revision" mc:Ignorable="xr" xr:uid="{F8529396-D3C7-4ED2-8B32-A8F46F3BB457}" name="Pivottabell3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4:K10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5"/>
        <item x="4"/>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Medel av F15" fld="21" subtotal="average" baseField="21" baseItem="0"/>
  </dataFields>
  <formats count="2">
    <format dxfId="73">
      <pivotArea outline="0" collapsedLevelsAreSubtotals="1" fieldPosition="0"/>
    </format>
    <format dxfId="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D589ED34-9D27-468E-B3D9-F4168995D168}" name="Pivottabell2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8:C10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axis="axisRow" dataField="1" showAll="0" sortType="ascending">
      <items count="8">
        <item x="0"/>
        <item x="4"/>
        <item x="2"/>
        <item x="3"/>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7"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0.xml><?xml version="1.0" encoding="utf-8"?>
<pivotTableDefinition xmlns="http://schemas.openxmlformats.org/spreadsheetml/2006/main" xmlns:mc="http://schemas.openxmlformats.org/markup-compatibility/2006" xmlns:xr="http://schemas.microsoft.com/office/spreadsheetml/2014/revision" mc:Ignorable="xr" xr:uid="{27E60364-6056-456E-890C-1781796B2D31}" name="Pivottabell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C5" firstHeaderRow="1" firstDataRow="2" firstDataCol="1" rowPageCount="1" colPageCount="1"/>
  <pivotFields count="61">
    <pivotField axis="axisCol" showAll="0">
      <items count="3">
        <item m="1" x="1"/>
        <item x="0"/>
        <item t="default"/>
      </items>
    </pivotField>
    <pivotField axis="axisPage" dataField="1" showAll="0">
      <items count="3">
        <item x="0"/>
        <item x="1"/>
        <item t="default"/>
      </items>
    </pivotField>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1" hier="-1"/>
  </pageFields>
  <dataFields count="1">
    <dataField name="Antal av Utförar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1.xml><?xml version="1.0" encoding="utf-8"?>
<pivotTableDefinition xmlns="http://schemas.openxmlformats.org/spreadsheetml/2006/main" xmlns:mc="http://schemas.openxmlformats.org/markup-compatibility/2006" xmlns:xr="http://schemas.microsoft.com/office/spreadsheetml/2014/revision" mc:Ignorable="xr" xr:uid="{A293C611-DE35-4D23-A08F-DF2AA6C6D980}" name="Pivottabell7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4:C22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1"/>
        <item x="0"/>
        <item m="1" x="5"/>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6">
    <i>
      <x/>
    </i>
    <i>
      <x v="4"/>
    </i>
    <i>
      <x v="5"/>
    </i>
    <i>
      <x v="7"/>
    </i>
    <i>
      <x v="8"/>
    </i>
    <i t="grand">
      <x/>
    </i>
  </rowItems>
  <colFields count="1">
    <field x="0"/>
  </colFields>
  <colItems count="1">
    <i>
      <x v="1"/>
    </i>
  </colItems>
  <dataFields count="1">
    <dataField name="Antal av F35" fld="41" subtotal="count" baseField="4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2.xml><?xml version="1.0" encoding="utf-8"?>
<pivotTableDefinition xmlns="http://schemas.openxmlformats.org/spreadsheetml/2006/main" xmlns:mc="http://schemas.openxmlformats.org/markup-compatibility/2006" xmlns:xr="http://schemas.microsoft.com/office/spreadsheetml/2014/revision" mc:Ignorable="xr" xr:uid="{2B0C6D6D-95C2-4A34-8723-061170047A15}" name="Pivottabell3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94:AD10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3"/>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7"/>
    </i>
    <i>
      <x v="8"/>
    </i>
    <i t="grand">
      <x/>
    </i>
  </rowItems>
  <colFields count="1">
    <field x="0"/>
  </colFields>
  <colItems count="1">
    <i>
      <x v="1"/>
    </i>
  </colItems>
  <dataFields count="1">
    <dataField name="Medel av F16" fld="22" subtotal="average" baseField="22" baseItem="0"/>
  </dataFields>
  <formats count="2">
    <format dxfId="75">
      <pivotArea outline="0" collapsedLevelsAreSubtotals="1" fieldPosition="0"/>
    </format>
    <format dxfId="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91810371-1F10-461B-92C4-CDD51B6F84B7}" name="Pivottabell10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87:G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7">
        <item x="7"/>
        <item m="1" x="14"/>
        <item x="6"/>
        <item m="1" x="15"/>
        <item x="5"/>
        <item x="4"/>
        <item m="1" x="10"/>
        <item m="1" x="11"/>
        <item x="1"/>
        <item m="1" x="12"/>
        <item m="1" x="13"/>
        <item x="9"/>
        <item x="8"/>
        <item x="0"/>
        <item x="2"/>
        <item x="3"/>
        <item t="default"/>
      </items>
    </pivotField>
    <pivotField showAll="0"/>
    <pivotField showAll="0"/>
    <pivotField showAll="0"/>
    <pivotField showAll="0"/>
    <pivotField showAll="0"/>
  </pivotFields>
  <rowFields count="1">
    <field x="55"/>
  </rowFields>
  <rowItems count="11">
    <i>
      <x/>
    </i>
    <i>
      <x v="2"/>
    </i>
    <i>
      <x v="4"/>
    </i>
    <i>
      <x v="5"/>
    </i>
    <i>
      <x v="8"/>
    </i>
    <i>
      <x v="11"/>
    </i>
    <i>
      <x v="12"/>
    </i>
    <i>
      <x v="13"/>
    </i>
    <i>
      <x v="14"/>
    </i>
    <i>
      <x v="15"/>
    </i>
    <i t="grand">
      <x/>
    </i>
  </rowItems>
  <colFields count="1">
    <field x="0"/>
  </colFields>
  <colItems count="1">
    <i>
      <x v="1"/>
    </i>
  </colItems>
  <dataFields count="1">
    <dataField name="Antal av Index6"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4.xml><?xml version="1.0" encoding="utf-8"?>
<pivotTableDefinition xmlns="http://schemas.openxmlformats.org/spreadsheetml/2006/main" xmlns:mc="http://schemas.openxmlformats.org/markup-compatibility/2006" xmlns:xr="http://schemas.microsoft.com/office/spreadsheetml/2014/revision" mc:Ignorable="xr" xr:uid="{8AE02B8B-1A2B-4CC4-A214-6077213CF60A}" name="Pivottabell5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4:C16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1"/>
        <item m="1" x="6"/>
        <item m="1" x="8"/>
        <item m="1" x="7"/>
        <item x="0"/>
        <item x="4"/>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7"/>
    </i>
    <i>
      <x v="8"/>
    </i>
    <i t="grand">
      <x/>
    </i>
  </rowItems>
  <colFields count="1">
    <field x="0"/>
  </colFields>
  <colItems count="1">
    <i>
      <x v="1"/>
    </i>
  </colItems>
  <dataFields count="1">
    <dataField name="Antal av F25"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5.xml><?xml version="1.0" encoding="utf-8"?>
<pivotTableDefinition xmlns="http://schemas.openxmlformats.org/spreadsheetml/2006/main" xmlns:mc="http://schemas.openxmlformats.org/markup-compatibility/2006" xmlns:xr="http://schemas.microsoft.com/office/spreadsheetml/2014/revision" mc:Ignorable="xr" xr:uid="{246349D1-9645-48AA-9FB7-CFE46F9AA7F2}" name="Pivottabell10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S287:AT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8"/>
        <item x="9"/>
        <item x="1"/>
        <item x="6"/>
        <item x="2"/>
        <item x="4"/>
        <item x="0"/>
        <item x="5"/>
        <item x="3"/>
        <item x="7"/>
        <item t="default"/>
      </items>
    </pivotField>
    <pivotField showAll="0"/>
    <pivotField showAll="0"/>
    <pivotField showAll="0"/>
  </pivotFields>
  <rowFields count="1">
    <field x="57"/>
  </rowFields>
  <rowItems count="11">
    <i>
      <x/>
    </i>
    <i>
      <x v="1"/>
    </i>
    <i>
      <x v="2"/>
    </i>
    <i>
      <x v="3"/>
    </i>
    <i>
      <x v="4"/>
    </i>
    <i>
      <x v="5"/>
    </i>
    <i>
      <x v="6"/>
    </i>
    <i>
      <x v="7"/>
    </i>
    <i>
      <x v="8"/>
    </i>
    <i>
      <x v="9"/>
    </i>
    <i t="grand">
      <x/>
    </i>
  </rowItems>
  <colFields count="1">
    <field x="0"/>
  </colFields>
  <colItems count="1">
    <i>
      <x v="1"/>
    </i>
  </colItems>
  <dataFields count="1">
    <dataField name="Medel av Index8" fld="57" subtotal="average" baseField="0" baseItem="0"/>
  </dataFields>
  <formats count="2">
    <format dxfId="77">
      <pivotArea outline="0" collapsedLevelsAreSubtotals="1" fieldPosition="0"/>
    </format>
    <format dxfId="7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757D0F4C-E5D0-4507-AA29-19FEBCC8B84B}" name="Pivottabell3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6:C11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4"/>
        <item x="3"/>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7"/>
    </i>
    <i>
      <x v="8"/>
    </i>
    <i t="grand">
      <x/>
    </i>
  </rowItems>
  <colFields count="1">
    <field x="0"/>
  </colFields>
  <colItems count="1">
    <i>
      <x v="1"/>
    </i>
  </colItems>
  <dataFields count="1">
    <dataField name="Antal av F17" fld="23" subtotal="count" baseField="2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7.xml><?xml version="1.0" encoding="utf-8"?>
<pivotTableDefinition xmlns="http://schemas.openxmlformats.org/spreadsheetml/2006/main" xmlns:mc="http://schemas.openxmlformats.org/markup-compatibility/2006" xmlns:xr="http://schemas.microsoft.com/office/spreadsheetml/2014/revision" mc:Ignorable="xr" xr:uid="{935FFCC3-B8C3-4CAB-9819-5E2DB7F50F34}" name="Pivottabell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K5" firstHeaderRow="1" firstDataRow="2" firstDataCol="1" rowPageCount="1" colPageCount="1"/>
  <pivotFields count="61">
    <pivotField axis="axisCol" showAll="0">
      <items count="3">
        <item m="1" x="1"/>
        <item x="0"/>
        <item t="default"/>
      </items>
    </pivotField>
    <pivotField showAll="0"/>
    <pivotField axis="axisPage" dataField="1" showAll="0">
      <items count="16">
        <item m="1" x="14"/>
        <item m="1" x="13"/>
        <item m="1" x="12"/>
        <item x="8"/>
        <item x="5"/>
        <item x="7"/>
        <item x="9"/>
        <item x="6"/>
        <item x="10"/>
        <item x="4"/>
        <item x="0"/>
        <item x="1"/>
        <item x="2"/>
        <item x="3"/>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2" hier="-1"/>
  </pageFields>
  <dataFields count="1">
    <dataField name="Antal av Resultatenhet" fld="2" subtotal="count" baseField="0" baseItem="0" numFmtId="1"/>
  </dataFields>
  <formats count="2">
    <format dxfId="79">
      <pivotArea grandRow="1" outline="0" collapsedLevelsAreSubtotals="1" fieldPosition="0"/>
    </format>
    <format dxfId="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8.xml><?xml version="1.0" encoding="utf-8"?>
<pivotTableDefinition xmlns="http://schemas.openxmlformats.org/spreadsheetml/2006/main" xmlns:mc="http://schemas.openxmlformats.org/markup-compatibility/2006" xmlns:xr="http://schemas.microsoft.com/office/spreadsheetml/2014/revision" mc:Ignorable="xr" xr:uid="{420F45F8-1BAD-4A04-A14A-5ED2F3F8F7B8}" name="Pivottabell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C1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7"/>
    </i>
    <i>
      <x v="8"/>
    </i>
    <i t="grand">
      <x/>
    </i>
  </rowItems>
  <colFields count="1">
    <field x="0"/>
  </colFields>
  <colItems count="1">
    <i>
      <x v="1"/>
    </i>
  </colItems>
  <dataFields count="1">
    <dataField name="Antal av F1"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9.xml><?xml version="1.0" encoding="utf-8"?>
<pivotTableDefinition xmlns="http://schemas.openxmlformats.org/spreadsheetml/2006/main" xmlns:mc="http://schemas.openxmlformats.org/markup-compatibility/2006" xmlns:xr="http://schemas.microsoft.com/office/spreadsheetml/2014/revision" mc:Ignorable="xr" xr:uid="{74FFC9F1-8442-4677-A228-7F2B940FC4CA}" name="Pivottabell10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Y287:AZ35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109">
        <item x="22"/>
        <item x="47"/>
        <item x="43"/>
        <item x="13"/>
        <item x="6"/>
        <item x="5"/>
        <item m="1" x="62"/>
        <item x="17"/>
        <item m="1" x="63"/>
        <item m="1" x="64"/>
        <item m="1" x="65"/>
        <item x="9"/>
        <item m="1" x="66"/>
        <item m="1" x="67"/>
        <item x="16"/>
        <item m="1" x="68"/>
        <item m="1" x="69"/>
        <item m="1" x="70"/>
        <item x="19"/>
        <item m="1" x="71"/>
        <item m="1" x="72"/>
        <item m="1" x="73"/>
        <item x="25"/>
        <item m="1" x="74"/>
        <item x="41"/>
        <item x="56"/>
        <item x="58"/>
        <item x="24"/>
        <item m="1" x="75"/>
        <item x="44"/>
        <item m="1" x="76"/>
        <item m="1" x="77"/>
        <item m="1" x="78"/>
        <item m="1" x="79"/>
        <item m="1" x="80"/>
        <item m="1" x="81"/>
        <item x="30"/>
        <item m="1" x="82"/>
        <item x="28"/>
        <item x="3"/>
        <item m="1" x="83"/>
        <item m="1" x="84"/>
        <item m="1" x="85"/>
        <item x="45"/>
        <item x="54"/>
        <item x="60"/>
        <item m="1" x="86"/>
        <item m="1" x="87"/>
        <item m="1" x="88"/>
        <item x="8"/>
        <item x="57"/>
        <item x="27"/>
        <item m="1" x="89"/>
        <item x="15"/>
        <item x="61"/>
        <item m="1" x="90"/>
        <item x="32"/>
        <item m="1" x="91"/>
        <item m="1" x="92"/>
        <item m="1" x="93"/>
        <item x="52"/>
        <item x="35"/>
        <item x="0"/>
        <item x="40"/>
        <item x="42"/>
        <item x="53"/>
        <item x="50"/>
        <item m="1" x="94"/>
        <item x="1"/>
        <item x="51"/>
        <item x="37"/>
        <item m="1" x="95"/>
        <item x="21"/>
        <item m="1" x="96"/>
        <item m="1" x="97"/>
        <item m="1" x="98"/>
        <item m="1" x="99"/>
        <item m="1" x="100"/>
        <item m="1" x="101"/>
        <item m="1" x="102"/>
        <item m="1" x="103"/>
        <item m="1" x="104"/>
        <item m="1" x="105"/>
        <item m="1" x="106"/>
        <item x="49"/>
        <item m="1" x="107"/>
        <item x="2"/>
        <item x="4"/>
        <item x="7"/>
        <item x="10"/>
        <item x="11"/>
        <item x="12"/>
        <item x="14"/>
        <item x="18"/>
        <item x="20"/>
        <item x="23"/>
        <item x="26"/>
        <item x="29"/>
        <item x="31"/>
        <item x="33"/>
        <item x="34"/>
        <item x="36"/>
        <item x="38"/>
        <item x="39"/>
        <item x="46"/>
        <item x="48"/>
        <item x="55"/>
        <item x="59"/>
        <item t="default"/>
      </items>
    </pivotField>
    <pivotField showAll="0"/>
    <pivotField showAll="0"/>
  </pivotFields>
  <rowFields count="1">
    <field x="58"/>
  </rowFields>
  <rowItems count="63">
    <i>
      <x/>
    </i>
    <i>
      <x v="1"/>
    </i>
    <i>
      <x v="2"/>
    </i>
    <i>
      <x v="3"/>
    </i>
    <i>
      <x v="4"/>
    </i>
    <i>
      <x v="5"/>
    </i>
    <i>
      <x v="7"/>
    </i>
    <i>
      <x v="11"/>
    </i>
    <i>
      <x v="14"/>
    </i>
    <i>
      <x v="18"/>
    </i>
    <i>
      <x v="22"/>
    </i>
    <i>
      <x v="24"/>
    </i>
    <i>
      <x v="25"/>
    </i>
    <i>
      <x v="26"/>
    </i>
    <i>
      <x v="27"/>
    </i>
    <i>
      <x v="29"/>
    </i>
    <i>
      <x v="36"/>
    </i>
    <i>
      <x v="38"/>
    </i>
    <i>
      <x v="39"/>
    </i>
    <i>
      <x v="43"/>
    </i>
    <i>
      <x v="44"/>
    </i>
    <i>
      <x v="45"/>
    </i>
    <i>
      <x v="49"/>
    </i>
    <i>
      <x v="50"/>
    </i>
    <i>
      <x v="51"/>
    </i>
    <i>
      <x v="53"/>
    </i>
    <i>
      <x v="54"/>
    </i>
    <i>
      <x v="56"/>
    </i>
    <i>
      <x v="60"/>
    </i>
    <i>
      <x v="61"/>
    </i>
    <i>
      <x v="62"/>
    </i>
    <i>
      <x v="63"/>
    </i>
    <i>
      <x v="64"/>
    </i>
    <i>
      <x v="65"/>
    </i>
    <i>
      <x v="66"/>
    </i>
    <i>
      <x v="68"/>
    </i>
    <i>
      <x v="69"/>
    </i>
    <i>
      <x v="70"/>
    </i>
    <i>
      <x v="72"/>
    </i>
    <i>
      <x v="84"/>
    </i>
    <i>
      <x v="86"/>
    </i>
    <i>
      <x v="87"/>
    </i>
    <i>
      <x v="88"/>
    </i>
    <i>
      <x v="89"/>
    </i>
    <i>
      <x v="90"/>
    </i>
    <i>
      <x v="91"/>
    </i>
    <i>
      <x v="92"/>
    </i>
    <i>
      <x v="93"/>
    </i>
    <i>
      <x v="94"/>
    </i>
    <i>
      <x v="95"/>
    </i>
    <i>
      <x v="96"/>
    </i>
    <i>
      <x v="97"/>
    </i>
    <i>
      <x v="98"/>
    </i>
    <i>
      <x v="99"/>
    </i>
    <i>
      <x v="100"/>
    </i>
    <i>
      <x v="101"/>
    </i>
    <i>
      <x v="102"/>
    </i>
    <i>
      <x v="103"/>
    </i>
    <i>
      <x v="104"/>
    </i>
    <i>
      <x v="105"/>
    </i>
    <i>
      <x v="106"/>
    </i>
    <i>
      <x v="107"/>
    </i>
    <i t="grand">
      <x/>
    </i>
  </rowItems>
  <colFields count="1">
    <field x="0"/>
  </colFields>
  <colItems count="1">
    <i>
      <x v="1"/>
    </i>
  </colItems>
  <dataFields count="1">
    <dataField name="Antal av Index9"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FC6EE47F-BEE9-4149-9C80-0687CA0109C4}" name="Pivottabell8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26:J3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Medel av F26" fld="32" subtotal="average" baseField="0" baseItem="0"/>
  </dataFields>
  <formats count="2">
    <format dxfId="140">
      <pivotArea grandRow="1" outline="0" collapsedLevelsAreSubtotals="1" fieldPosition="0"/>
    </format>
    <format dxfId="139">
      <pivotArea collapsedLevelsAreSubtotals="1"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0.xml><?xml version="1.0" encoding="utf-8"?>
<pivotTableDefinition xmlns="http://schemas.openxmlformats.org/spreadsheetml/2006/main" xmlns:mc="http://schemas.openxmlformats.org/markup-compatibility/2006" xmlns:xr="http://schemas.microsoft.com/office/spreadsheetml/2014/revision" mc:Ignorable="xr" xr:uid="{1305ED74-D9F7-4A61-8D0B-F1CF4A21B867}" name="Pivottabell2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46:AD5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axis="axisRow" dataField="1" showAll="0">
      <items count="7">
        <item x="4"/>
        <item x="1"/>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Medel av F8" fld="14" subtotal="average" baseField="14" baseItem="0"/>
  </dataFields>
  <formats count="2">
    <format dxfId="81">
      <pivotArea outline="0" collapsedLevelsAreSubtotals="1" fieldPosition="0"/>
    </format>
    <format dxfId="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1.xml><?xml version="1.0" encoding="utf-8"?>
<pivotTableDefinition xmlns="http://schemas.openxmlformats.org/spreadsheetml/2006/main" xmlns:mc="http://schemas.openxmlformats.org/markup-compatibility/2006" xmlns:xr="http://schemas.microsoft.com/office/spreadsheetml/2014/revision" mc:Ignorable="xr" xr:uid="{8609C329-C52D-4E3D-B9AC-6734EA8FAFDB}" name="Pivottabell6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78:S18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2"/>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7"/>
    </i>
    <i>
      <x v="8"/>
    </i>
    <i t="grand">
      <x/>
    </i>
  </rowItems>
  <colFields count="1">
    <field x="0"/>
  </colFields>
  <colItems count="1">
    <i>
      <x v="1"/>
    </i>
  </colItems>
  <dataFields count="1">
    <dataField name="Antal av F30" fld="36"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2.xml><?xml version="1.0" encoding="utf-8"?>
<pivotTableDefinition xmlns="http://schemas.openxmlformats.org/spreadsheetml/2006/main" xmlns:mc="http://schemas.openxmlformats.org/markup-compatibility/2006" xmlns:xr="http://schemas.microsoft.com/office/spreadsheetml/2014/revision" mc:Ignorable="xr" xr:uid="{3A421327-3334-4357-A3EC-6BFCF018B735}" name="Pivottabell1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8:K66"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axis="axisRow" dataField="1" showAll="0">
      <items count="7">
        <item x="1"/>
        <item x="4"/>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Medel av F9" fld="15" subtotal="average" baseField="15" baseItem="0"/>
  </dataFields>
  <formats count="2">
    <format dxfId="83">
      <pivotArea outline="0" collapsedLevelsAreSubtotals="1" fieldPosition="0"/>
    </format>
    <format dxfId="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3.xml><?xml version="1.0" encoding="utf-8"?>
<pivotTableDefinition xmlns="http://schemas.openxmlformats.org/spreadsheetml/2006/main" xmlns:mc="http://schemas.openxmlformats.org/markup-compatibility/2006" xmlns:xr="http://schemas.microsoft.com/office/spreadsheetml/2014/revision" mc:Ignorable="xr" xr:uid="{5EDFE6CB-DCCD-4AB5-A8DD-FFE8473CE8B1}" name="Pivottabell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0:S1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axis="axisRow" dataField="1" showAll="0">
      <items count="10">
        <item x="1"/>
        <item m="1" x="6"/>
        <item m="1" x="8"/>
        <item m="1" x="7"/>
        <item x="0"/>
        <item m="1" x="5"/>
        <item x="3"/>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6"/>
    </i>
    <i>
      <x v="7"/>
    </i>
    <i>
      <x v="8"/>
    </i>
    <i t="grand">
      <x/>
    </i>
  </rowItems>
  <colFields count="1">
    <field x="0"/>
  </colFields>
  <colItems count="1">
    <i>
      <x v="1"/>
    </i>
  </colItems>
  <dataFields count="1">
    <dataField name="Antal av F2"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4.xml><?xml version="1.0" encoding="utf-8"?>
<pivotTableDefinition xmlns="http://schemas.openxmlformats.org/spreadsheetml/2006/main" xmlns:mc="http://schemas.openxmlformats.org/markup-compatibility/2006" xmlns:xr="http://schemas.microsoft.com/office/spreadsheetml/2014/revision" mc:Ignorable="xr" xr:uid="{579690B1-D82D-40F6-BFF4-995F89BAC7ED}" name="Pivottabell11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L3:AM5" firstHeaderRow="1" firstDataRow="2" firstDataCol="1" rowPageCount="1" colPageCount="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axis="axisPage" dataField="1" showAll="0">
      <items count="35">
        <item m="1" x="31"/>
        <item m="1" x="32"/>
        <item m="1" x="33"/>
        <item x="15"/>
        <item x="17"/>
        <item x="3"/>
        <item x="14"/>
        <item x="13"/>
        <item x="20"/>
        <item x="8"/>
        <item x="25"/>
        <item x="2"/>
        <item x="18"/>
        <item x="16"/>
        <item m="1" x="27"/>
        <item x="4"/>
        <item x="19"/>
        <item x="12"/>
        <item x="11"/>
        <item x="0"/>
        <item x="24"/>
        <item x="5"/>
        <item m="1" x="28"/>
        <item x="21"/>
        <item x="22"/>
        <item x="23"/>
        <item x="10"/>
        <item x="9"/>
        <item m="1" x="29"/>
        <item m="1" x="30"/>
        <item x="1"/>
        <item x="6"/>
        <item x="7"/>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4" hier="-1"/>
  </pageFields>
  <dataFields count="1">
    <dataField name="Antal av Program"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5.xml><?xml version="1.0" encoding="utf-8"?>
<pivotTableDefinition xmlns="http://schemas.openxmlformats.org/spreadsheetml/2006/main" xmlns:mc="http://schemas.openxmlformats.org/markup-compatibility/2006" xmlns:xr="http://schemas.microsoft.com/office/spreadsheetml/2014/revision" mc:Ignorable="xr" xr:uid="{F1C8C750-A10F-4BF6-A7DA-0F515E8B16DF}" name="Pivottabell6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2:K20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0"/>
        <item x="2"/>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6"/>
    </i>
    <i>
      <x v="8"/>
    </i>
    <i t="grand">
      <x/>
    </i>
  </rowItems>
  <colFields count="1">
    <field x="0"/>
  </colFields>
  <colItems count="1">
    <i>
      <x v="1"/>
    </i>
  </colItems>
  <dataFields count="1">
    <dataField name="Medel av F33" fld="39" subtotal="average" baseField="39" baseItem="0"/>
  </dataFields>
  <formats count="2">
    <format dxfId="85">
      <pivotArea outline="0" collapsedLevelsAreSubtotals="1" fieldPosition="0"/>
    </format>
    <format dxfId="8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6.xml><?xml version="1.0" encoding="utf-8"?>
<pivotTableDefinition xmlns="http://schemas.openxmlformats.org/spreadsheetml/2006/main" xmlns:mc="http://schemas.openxmlformats.org/markup-compatibility/2006" xmlns:xr="http://schemas.microsoft.com/office/spreadsheetml/2014/revision" mc:Ignorable="xr" xr:uid="{9C1245A9-DA36-4B36-B5EA-0D822A6FE4DC}" name="Pivottabell6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8:C18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7"/>
    </i>
    <i>
      <x v="8"/>
    </i>
    <i t="grand">
      <x/>
    </i>
  </rowItems>
  <colFields count="1">
    <field x="0"/>
  </colFields>
  <colItems count="1">
    <i>
      <x v="1"/>
    </i>
  </colItems>
  <dataFields count="1">
    <dataField name="Antal av F29" fld="35"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7.xml><?xml version="1.0" encoding="utf-8"?>
<pivotTableDefinition xmlns="http://schemas.openxmlformats.org/spreadsheetml/2006/main" xmlns:mc="http://schemas.openxmlformats.org/markup-compatibility/2006" xmlns:xr="http://schemas.microsoft.com/office/spreadsheetml/2014/revision" mc:Ignorable="xr" xr:uid="{67587A3C-9D80-4E6A-879E-45F426D14D29}" name="Pivottabell4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8:C12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6">
    <i>
      <x/>
    </i>
    <i>
      <x v="4"/>
    </i>
    <i>
      <x v="5"/>
    </i>
    <i>
      <x v="7"/>
    </i>
    <i>
      <x v="8"/>
    </i>
    <i t="grand">
      <x/>
    </i>
  </rowItems>
  <colFields count="1">
    <field x="0"/>
  </colFields>
  <colItems count="1">
    <i>
      <x v="1"/>
    </i>
  </colItems>
  <dataFields count="1">
    <dataField name="Antal av F19" fld="25"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8.xml><?xml version="1.0" encoding="utf-8"?>
<pivotTableDefinition xmlns="http://schemas.openxmlformats.org/spreadsheetml/2006/main" xmlns:mc="http://schemas.openxmlformats.org/markup-compatibility/2006" xmlns:xr="http://schemas.microsoft.com/office/spreadsheetml/2014/revision" mc:Ignorable="xr" xr:uid="{FFEE7E13-3BA7-4019-BE17-C4490155F3C2}" name="Pivottabell7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26:AD23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3"/>
        <item m="1" x="5"/>
        <item m="1" x="4"/>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4">
    <i>
      <x/>
    </i>
    <i>
      <x v="4"/>
    </i>
    <i>
      <x v="5"/>
    </i>
    <i t="grand">
      <x/>
    </i>
  </rowItems>
  <colFields count="1">
    <field x="0"/>
  </colFields>
  <colItems count="1">
    <i>
      <x v="1"/>
    </i>
  </colItems>
  <dataFields count="1">
    <dataField name="Medel av F38" fld="44" subtotal="average" baseField="44" baseItem="0"/>
  </dataFields>
  <formats count="2">
    <format dxfId="87">
      <pivotArea outline="0" collapsedLevelsAreSubtotals="1" fieldPosition="0"/>
    </format>
    <format dxfId="8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9.xml><?xml version="1.0" encoding="utf-8"?>
<pivotTableDefinition xmlns="http://schemas.openxmlformats.org/spreadsheetml/2006/main" xmlns:mc="http://schemas.openxmlformats.org/markup-compatibility/2006" xmlns:xr="http://schemas.microsoft.com/office/spreadsheetml/2014/revision" mc:Ignorable="xr" xr:uid="{03A2B588-FABD-46FA-A33C-CE387D277468}" name="Pivottabell1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34:AD4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axis="axisRow" dataField="1" showAll="0">
      <items count="10">
        <item x="5"/>
        <item x="4"/>
        <item x="2"/>
        <item x="3"/>
        <item x="0"/>
        <item m="1" x="6"/>
        <item m="1" x="7"/>
        <item m="1" x="8"/>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8"/>
    </i>
    <i t="grand">
      <x/>
    </i>
  </rowItems>
  <colFields count="1">
    <field x="0"/>
  </colFields>
  <colItems count="1">
    <i>
      <x v="1"/>
    </i>
  </colItems>
  <dataFields count="1">
    <dataField name="Medel av F6" fld="12" subtotal="average" baseField="12" baseItem="0"/>
  </dataFields>
  <formats count="2">
    <format dxfId="89">
      <pivotArea outline="0" collapsedLevelsAreSubtotals="1" fieldPosition="0"/>
    </format>
    <format dxfId="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81AFBA7E-7CC2-4757-8635-09F910486D7E}" name="Pivottabell13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6:J50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7"/>
  </rowFields>
  <rowItems count="2">
    <i>
      <x v="5"/>
    </i>
    <i t="grand">
      <x/>
    </i>
  </rowItems>
  <colFields count="1">
    <field x="0"/>
  </colFields>
  <colItems count="1">
    <i>
      <x v="1"/>
    </i>
  </colItems>
  <dataFields count="1">
    <dataField name="Medel av F41" fld="47" subtotal="average" baseField="0" baseItem="0"/>
  </dataFields>
  <formats count="1">
    <format dxfId="14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0.xml><?xml version="1.0" encoding="utf-8"?>
<pivotTableDefinition xmlns="http://schemas.openxmlformats.org/spreadsheetml/2006/main" xmlns:mc="http://schemas.openxmlformats.org/markup-compatibility/2006" xmlns:xr="http://schemas.microsoft.com/office/spreadsheetml/2014/revision" mc:Ignorable="xr" xr:uid="{B244D854-713E-43EA-8677-9A98D4FE6FF9}" name="Pivottabell9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V274:AW282"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7">
        <item x="9"/>
        <item x="8"/>
        <item m="1" x="14"/>
        <item m="1" x="13"/>
        <item x="7"/>
        <item h="1" x="1"/>
        <item m="1" x="12"/>
        <item x="2"/>
        <item m="1" x="10"/>
        <item x="6"/>
        <item h="1" x="4"/>
        <item m="1" x="15"/>
        <item m="1" x="11"/>
        <item h="1" x="3"/>
        <item x="0"/>
        <item h="1" x="5"/>
        <item t="default"/>
      </items>
    </pivotField>
    <pivotField showAll="0"/>
    <pivotField showAll="0"/>
    <pivotField showAll="0"/>
    <pivotField showAll="0"/>
    <pivotField showAll="0"/>
    <pivotField showAll="0"/>
    <pivotField showAll="0"/>
  </pivotFields>
  <rowFields count="1">
    <field x="53"/>
  </rowFields>
  <rowItems count="7">
    <i>
      <x/>
    </i>
    <i>
      <x v="1"/>
    </i>
    <i>
      <x v="4"/>
    </i>
    <i>
      <x v="7"/>
    </i>
    <i>
      <x v="9"/>
    </i>
    <i>
      <x v="14"/>
    </i>
    <i t="grand">
      <x/>
    </i>
  </rowItems>
  <colFields count="1">
    <field x="0"/>
  </colFields>
  <colItems count="1">
    <i>
      <x v="1"/>
    </i>
  </colItems>
  <dataFields count="1">
    <dataField name="Antal av Index4"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1.xml><?xml version="1.0" encoding="utf-8"?>
<pivotTableDefinition xmlns="http://schemas.openxmlformats.org/spreadsheetml/2006/main" xmlns:mc="http://schemas.openxmlformats.org/markup-compatibility/2006" xmlns:xr="http://schemas.microsoft.com/office/spreadsheetml/2014/revision" mc:Ignorable="xr" xr:uid="{F0982A02-C7D4-4C8A-A23D-DE2AC1C0746B}" name="Pivottabell9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62:K26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9"/>
  </rowFields>
  <rowItems count="2">
    <i>
      <x v="5"/>
    </i>
    <i t="grand">
      <x/>
    </i>
  </rowItems>
  <colFields count="1">
    <field x="0"/>
  </colFields>
  <colItems count="1">
    <i>
      <x v="1"/>
    </i>
  </colItems>
  <dataFields count="1">
    <dataField name="Medel av F43" fld="49" subtotal="average" baseField="0" baseItem="0"/>
  </dataFields>
  <formats count="2">
    <format dxfId="91">
      <pivotArea outline="0" collapsedLevelsAreSubtotals="1" fieldPosition="0"/>
    </format>
    <format dxfId="9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2.xml><?xml version="1.0" encoding="utf-8"?>
<pivotTableDefinition xmlns="http://schemas.openxmlformats.org/spreadsheetml/2006/main" xmlns:mc="http://schemas.openxmlformats.org/markup-compatibility/2006" xmlns:xr="http://schemas.microsoft.com/office/spreadsheetml/2014/revision" mc:Ignorable="xr" xr:uid="{04315765-9E51-419E-8D60-6F8F51CBB3A5}" name="Pivottabell2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2:K8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1"/>
        <item m="1" x="6"/>
        <item m="1" x="8"/>
        <item m="1" x="7"/>
        <item x="0"/>
        <item x="4"/>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7"/>
    </i>
    <i>
      <x v="8"/>
    </i>
    <i t="grand">
      <x/>
    </i>
  </rowItems>
  <colFields count="1">
    <field x="0"/>
  </colFields>
  <colItems count="1">
    <i>
      <x v="1"/>
    </i>
  </colItems>
  <dataFields count="1">
    <dataField name="Medel av F13" fld="19" subtotal="average" baseField="19" baseItem="0"/>
  </dataFields>
  <formats count="2">
    <format dxfId="93">
      <pivotArea outline="0" collapsedLevelsAreSubtotals="1" fieldPosition="0"/>
    </format>
    <format dxfId="9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3.xml><?xml version="1.0" encoding="utf-8"?>
<pivotTableDefinition xmlns="http://schemas.openxmlformats.org/spreadsheetml/2006/main" xmlns:mc="http://schemas.openxmlformats.org/markup-compatibility/2006" xmlns:xr="http://schemas.microsoft.com/office/spreadsheetml/2014/revision" mc:Ignorable="xr" xr:uid="{EC06E691-2A04-4A4C-BA04-CDB42A23B7E5}" name="Pivottabell7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02:AD20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6">
    <i>
      <x/>
    </i>
    <i>
      <x v="4"/>
    </i>
    <i>
      <x v="5"/>
    </i>
    <i>
      <x v="7"/>
    </i>
    <i>
      <x v="8"/>
    </i>
    <i t="grand">
      <x/>
    </i>
  </rowItems>
  <colFields count="1">
    <field x="0"/>
  </colFields>
  <colItems count="1">
    <i>
      <x v="1"/>
    </i>
  </colItems>
  <dataFields count="1">
    <dataField name="Medel av F34" fld="40" subtotal="average" baseField="40" baseItem="0"/>
  </dataFields>
  <formats count="2">
    <format dxfId="95">
      <pivotArea outline="0" collapsedLevelsAreSubtotals="1" fieldPosition="0"/>
    </format>
    <format dxfId="9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4.xml><?xml version="1.0" encoding="utf-8"?>
<pivotTableDefinition xmlns="http://schemas.openxmlformats.org/spreadsheetml/2006/main" xmlns:mc="http://schemas.openxmlformats.org/markup-compatibility/2006" xmlns:xr="http://schemas.microsoft.com/office/spreadsheetml/2014/revision" mc:Ignorable="xr" xr:uid="{4C15782A-B29F-4431-901D-0AFCDF56AA4C}" name="Pivottabell3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82:AD8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4"/>
    </i>
    <i>
      <x v="5"/>
    </i>
    <i>
      <x v="7"/>
    </i>
    <i>
      <x v="8"/>
    </i>
    <i t="grand">
      <x/>
    </i>
  </rowItems>
  <colFields count="1">
    <field x="0"/>
  </colFields>
  <colItems count="1">
    <i>
      <x v="1"/>
    </i>
  </colItems>
  <dataFields count="1">
    <dataField name="Medel av F14" fld="20" subtotal="average" baseField="20" baseItem="0"/>
  </dataFields>
  <formats count="2">
    <format dxfId="97">
      <pivotArea outline="0" collapsedLevelsAreSubtotals="1" fieldPosition="0"/>
    </format>
    <format dxfId="9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5.xml><?xml version="1.0" encoding="utf-8"?>
<pivotTableDefinition xmlns="http://schemas.openxmlformats.org/spreadsheetml/2006/main" xmlns:mc="http://schemas.openxmlformats.org/markup-compatibility/2006" xmlns:xr="http://schemas.microsoft.com/office/spreadsheetml/2014/revision" mc:Ignorable="xr" xr:uid="{D15553CF-9AFC-4272-B45B-CC1F4F3D548A}" name="Pivottabell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3:S5" firstHeaderRow="1" firstDataRow="2" firstDataCol="1" rowPageCount="1" colPageCount="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axis="axisPage" dataField="1" showAll="0">
      <items count="61">
        <item m="1" x="59"/>
        <item x="39"/>
        <item x="46"/>
        <item x="34"/>
        <item x="29"/>
        <item x="30"/>
        <item x="48"/>
        <item x="17"/>
        <item x="38"/>
        <item x="47"/>
        <item x="45"/>
        <item x="57"/>
        <item x="32"/>
        <item x="18"/>
        <item x="42"/>
        <item x="52"/>
        <item x="13"/>
        <item x="49"/>
        <item x="56"/>
        <item x="40"/>
        <item x="24"/>
        <item x="54"/>
        <item x="15"/>
        <item x="36"/>
        <item x="50"/>
        <item x="33"/>
        <item x="14"/>
        <item x="16"/>
        <item x="55"/>
        <item x="28"/>
        <item x="0"/>
        <item x="22"/>
        <item x="12"/>
        <item x="27"/>
        <item x="1"/>
        <item x="44"/>
        <item x="2"/>
        <item x="3"/>
        <item x="4"/>
        <item x="5"/>
        <item x="6"/>
        <item x="7"/>
        <item x="8"/>
        <item x="9"/>
        <item x="10"/>
        <item x="11"/>
        <item x="19"/>
        <item x="20"/>
        <item x="21"/>
        <item x="23"/>
        <item x="25"/>
        <item x="26"/>
        <item x="31"/>
        <item x="35"/>
        <item x="37"/>
        <item x="41"/>
        <item x="43"/>
        <item x="51"/>
        <item x="53"/>
        <item x="58"/>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5" hier="-1"/>
  </pageFields>
  <dataFields count="1">
    <dataField name="Antal av Klass"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6.xml><?xml version="1.0" encoding="utf-8"?>
<pivotTableDefinition xmlns="http://schemas.openxmlformats.org/spreadsheetml/2006/main" xmlns:mc="http://schemas.openxmlformats.org/markup-compatibility/2006" xmlns:xr="http://schemas.microsoft.com/office/spreadsheetml/2014/revision" mc:Ignorable="xr" xr:uid="{BE51D7B0-6F19-47F9-A526-96F3C147EAC7}" name="Pivottabell7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214:AD22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6">
    <i>
      <x/>
    </i>
    <i>
      <x v="4"/>
    </i>
    <i>
      <x v="5"/>
    </i>
    <i>
      <x v="6"/>
    </i>
    <i>
      <x v="8"/>
    </i>
    <i t="grand">
      <x/>
    </i>
  </rowItems>
  <colFields count="1">
    <field x="0"/>
  </colFields>
  <colItems count="1">
    <i>
      <x v="1"/>
    </i>
  </colItems>
  <dataFields count="1">
    <dataField name="Medel av F36" fld="42" subtotal="average" baseField="42" baseItem="0"/>
  </dataFields>
  <formats count="2">
    <format dxfId="99">
      <pivotArea outline="0" collapsedLevelsAreSubtotals="1" fieldPosition="0"/>
    </format>
    <format dxfId="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7.xml><?xml version="1.0" encoding="utf-8"?>
<pivotTableDefinition xmlns="http://schemas.openxmlformats.org/spreadsheetml/2006/main" xmlns:mc="http://schemas.openxmlformats.org/markup-compatibility/2006" xmlns:xr="http://schemas.microsoft.com/office/spreadsheetml/2014/revision" mc:Ignorable="xr" xr:uid="{E44BE33B-5B60-4587-BBB2-F962838DBC5F}" name="Pivottabell73"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14:S22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6">
    <i>
      <x/>
    </i>
    <i>
      <x v="4"/>
    </i>
    <i>
      <x v="5"/>
    </i>
    <i>
      <x v="6"/>
    </i>
    <i>
      <x v="8"/>
    </i>
    <i t="grand">
      <x/>
    </i>
  </rowItems>
  <colFields count="1">
    <field x="0"/>
  </colFields>
  <colItems count="1">
    <i>
      <x v="1"/>
    </i>
  </colItems>
  <dataFields count="1">
    <dataField name="Antal av F36" fld="42" subtotal="count" baseField="4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8.xml><?xml version="1.0" encoding="utf-8"?>
<pivotTableDefinition xmlns="http://schemas.openxmlformats.org/spreadsheetml/2006/main" xmlns:mc="http://schemas.openxmlformats.org/markup-compatibility/2006" xmlns:xr="http://schemas.microsoft.com/office/spreadsheetml/2014/revision" mc:Ignorable="xr" xr:uid="{0154E7AD-62D7-442C-A113-858F3065FED7}" name="Pivottabell10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E287:BF35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109">
        <item x="22"/>
        <item x="47"/>
        <item x="43"/>
        <item x="13"/>
        <item x="6"/>
        <item x="5"/>
        <item m="1" x="62"/>
        <item x="17"/>
        <item m="1" x="63"/>
        <item m="1" x="64"/>
        <item m="1" x="65"/>
        <item x="9"/>
        <item m="1" x="66"/>
        <item m="1" x="67"/>
        <item x="16"/>
        <item m="1" x="68"/>
        <item m="1" x="69"/>
        <item m="1" x="70"/>
        <item x="19"/>
        <item m="1" x="71"/>
        <item m="1" x="72"/>
        <item m="1" x="73"/>
        <item x="25"/>
        <item m="1" x="74"/>
        <item x="41"/>
        <item x="56"/>
        <item x="58"/>
        <item x="24"/>
        <item m="1" x="75"/>
        <item x="44"/>
        <item m="1" x="76"/>
        <item m="1" x="77"/>
        <item m="1" x="78"/>
        <item m="1" x="79"/>
        <item m="1" x="80"/>
        <item m="1" x="81"/>
        <item x="30"/>
        <item m="1" x="82"/>
        <item x="28"/>
        <item x="3"/>
        <item m="1" x="83"/>
        <item m="1" x="84"/>
        <item m="1" x="85"/>
        <item x="45"/>
        <item x="54"/>
        <item x="60"/>
        <item m="1" x="86"/>
        <item m="1" x="87"/>
        <item m="1" x="88"/>
        <item x="8"/>
        <item x="57"/>
        <item x="27"/>
        <item m="1" x="89"/>
        <item x="15"/>
        <item x="61"/>
        <item m="1" x="90"/>
        <item x="32"/>
        <item m="1" x="91"/>
        <item m="1" x="92"/>
        <item m="1" x="93"/>
        <item x="52"/>
        <item x="35"/>
        <item x="0"/>
        <item x="40"/>
        <item x="42"/>
        <item x="53"/>
        <item x="50"/>
        <item m="1" x="94"/>
        <item x="1"/>
        <item x="51"/>
        <item x="37"/>
        <item m="1" x="95"/>
        <item x="21"/>
        <item m="1" x="96"/>
        <item m="1" x="97"/>
        <item m="1" x="98"/>
        <item m="1" x="99"/>
        <item m="1" x="100"/>
        <item m="1" x="101"/>
        <item m="1" x="102"/>
        <item m="1" x="103"/>
        <item m="1" x="104"/>
        <item m="1" x="105"/>
        <item m="1" x="106"/>
        <item x="49"/>
        <item m="1" x="107"/>
        <item x="2"/>
        <item x="4"/>
        <item x="7"/>
        <item x="10"/>
        <item x="11"/>
        <item x="12"/>
        <item x="14"/>
        <item x="18"/>
        <item x="20"/>
        <item x="23"/>
        <item x="26"/>
        <item x="29"/>
        <item x="31"/>
        <item x="33"/>
        <item x="34"/>
        <item x="36"/>
        <item x="38"/>
        <item x="39"/>
        <item x="46"/>
        <item x="48"/>
        <item x="55"/>
        <item x="59"/>
        <item t="default"/>
      </items>
    </pivotField>
    <pivotField showAll="0"/>
    <pivotField showAll="0"/>
  </pivotFields>
  <rowFields count="1">
    <field x="58"/>
  </rowFields>
  <rowItems count="63">
    <i>
      <x/>
    </i>
    <i>
      <x v="1"/>
    </i>
    <i>
      <x v="2"/>
    </i>
    <i>
      <x v="3"/>
    </i>
    <i>
      <x v="4"/>
    </i>
    <i>
      <x v="5"/>
    </i>
    <i>
      <x v="7"/>
    </i>
    <i>
      <x v="11"/>
    </i>
    <i>
      <x v="14"/>
    </i>
    <i>
      <x v="18"/>
    </i>
    <i>
      <x v="22"/>
    </i>
    <i>
      <x v="24"/>
    </i>
    <i>
      <x v="25"/>
    </i>
    <i>
      <x v="26"/>
    </i>
    <i>
      <x v="27"/>
    </i>
    <i>
      <x v="29"/>
    </i>
    <i>
      <x v="36"/>
    </i>
    <i>
      <x v="38"/>
    </i>
    <i>
      <x v="39"/>
    </i>
    <i>
      <x v="43"/>
    </i>
    <i>
      <x v="44"/>
    </i>
    <i>
      <x v="45"/>
    </i>
    <i>
      <x v="49"/>
    </i>
    <i>
      <x v="50"/>
    </i>
    <i>
      <x v="51"/>
    </i>
    <i>
      <x v="53"/>
    </i>
    <i>
      <x v="54"/>
    </i>
    <i>
      <x v="56"/>
    </i>
    <i>
      <x v="60"/>
    </i>
    <i>
      <x v="61"/>
    </i>
    <i>
      <x v="62"/>
    </i>
    <i>
      <x v="63"/>
    </i>
    <i>
      <x v="64"/>
    </i>
    <i>
      <x v="65"/>
    </i>
    <i>
      <x v="66"/>
    </i>
    <i>
      <x v="68"/>
    </i>
    <i>
      <x v="69"/>
    </i>
    <i>
      <x v="70"/>
    </i>
    <i>
      <x v="72"/>
    </i>
    <i>
      <x v="84"/>
    </i>
    <i>
      <x v="86"/>
    </i>
    <i>
      <x v="87"/>
    </i>
    <i>
      <x v="88"/>
    </i>
    <i>
      <x v="89"/>
    </i>
    <i>
      <x v="90"/>
    </i>
    <i>
      <x v="91"/>
    </i>
    <i>
      <x v="92"/>
    </i>
    <i>
      <x v="93"/>
    </i>
    <i>
      <x v="94"/>
    </i>
    <i>
      <x v="95"/>
    </i>
    <i>
      <x v="96"/>
    </i>
    <i>
      <x v="97"/>
    </i>
    <i>
      <x v="98"/>
    </i>
    <i>
      <x v="99"/>
    </i>
    <i>
      <x v="100"/>
    </i>
    <i>
      <x v="101"/>
    </i>
    <i>
      <x v="102"/>
    </i>
    <i>
      <x v="103"/>
    </i>
    <i>
      <x v="104"/>
    </i>
    <i>
      <x v="105"/>
    </i>
    <i>
      <x v="106"/>
    </i>
    <i>
      <x v="107"/>
    </i>
    <i t="grand">
      <x/>
    </i>
  </rowItems>
  <colFields count="1">
    <field x="0"/>
  </colFields>
  <colItems count="1">
    <i>
      <x v="1"/>
    </i>
  </colItems>
  <dataFields count="1">
    <dataField name="Medel av Index9" fld="58" subtotal="average" baseField="0" baseItem="0"/>
  </dataFields>
  <formats count="2">
    <format dxfId="101">
      <pivotArea outline="0" collapsedLevelsAreSubtotals="1" fieldPosition="0"/>
    </format>
    <format dxfId="10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9.xml><?xml version="1.0" encoding="utf-8"?>
<pivotTableDefinition xmlns="http://schemas.openxmlformats.org/spreadsheetml/2006/main" xmlns:mc="http://schemas.openxmlformats.org/markup-compatibility/2006" xmlns:xr="http://schemas.microsoft.com/office/spreadsheetml/2014/revision" mc:Ignorable="xr" xr:uid="{10E8E502-C7E9-4BC4-B6E1-C2ED5CB67F4E}" name="Pivottabell2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70:S7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7"/>
    </i>
    <i>
      <x v="8"/>
    </i>
    <i t="grand">
      <x/>
    </i>
  </rowItems>
  <colFields count="1">
    <field x="0"/>
  </colFields>
  <colItems count="1">
    <i>
      <x v="1"/>
    </i>
  </colItems>
  <dataFields count="1">
    <dataField name="Antal av F12" fld="18"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13C4B42A-FE23-46E4-B987-D07C60629E5F}" name="Pivottabell7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90:G29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2"/>
        <item x="0"/>
        <item x="6"/>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8">
    <i>
      <x/>
    </i>
    <i>
      <x v="1"/>
    </i>
    <i>
      <x v="2"/>
    </i>
    <i>
      <x v="3"/>
    </i>
    <i>
      <x v="4"/>
    </i>
    <i>
      <x v="5"/>
    </i>
    <i>
      <x v="6"/>
    </i>
    <i t="grand">
      <x/>
    </i>
  </rowItems>
  <colFields count="1">
    <field x="0"/>
  </colFields>
  <colItems count="1">
    <i>
      <x v="1"/>
    </i>
  </colItems>
  <dataFields count="1">
    <dataField name="Antal av F23" fld="29" subtotal="count" showDataAs="percentOfCol" baseField="0" baseItem="0" numFmtId="9"/>
  </dataFields>
  <formats count="1">
    <format dxfId="1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0.xml><?xml version="1.0" encoding="utf-8"?>
<pivotTableDefinition xmlns="http://schemas.openxmlformats.org/spreadsheetml/2006/main" xmlns:mc="http://schemas.openxmlformats.org/markup-compatibility/2006" xmlns:xr="http://schemas.microsoft.com/office/spreadsheetml/2014/revision" mc:Ignorable="xr" xr:uid="{BB887913-8B80-4A4B-BE31-02B92E4E3541}" name="Pivottabell1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4:C4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axis="axisRow" dataField="1" showAll="0">
      <items count="10">
        <item x="3"/>
        <item m="1" x="6"/>
        <item m="1" x="8"/>
        <item m="1" x="7"/>
        <item x="0"/>
        <item m="1" x="5"/>
        <item x="1"/>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4"/>
    </i>
    <i>
      <x v="6"/>
    </i>
    <i>
      <x v="7"/>
    </i>
    <i>
      <x v="8"/>
    </i>
    <i t="grand">
      <x/>
    </i>
  </rowItems>
  <colFields count="1">
    <field x="0"/>
  </colFields>
  <colItems count="1">
    <i>
      <x v="1"/>
    </i>
  </colItems>
  <dataFields count="1">
    <dataField name="Antal av F5"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1.xml><?xml version="1.0" encoding="utf-8"?>
<pivotTableDefinition xmlns="http://schemas.openxmlformats.org/spreadsheetml/2006/main" xmlns:mc="http://schemas.openxmlformats.org/markup-compatibility/2006" xmlns:xr="http://schemas.microsoft.com/office/spreadsheetml/2014/revision" mc:Ignorable="xr" xr:uid="{BA15F18A-A52B-4616-920B-40BE2F12D816}" name="Pivottabell112"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CC287:CD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7">
        <item x="8"/>
        <item m="1" x="14"/>
        <item x="1"/>
        <item m="1" x="15"/>
        <item x="0"/>
        <item x="2"/>
        <item m="1" x="10"/>
        <item m="1" x="11"/>
        <item m="1" x="12"/>
        <item x="4"/>
        <item x="5"/>
        <item x="9"/>
        <item m="1" x="13"/>
        <item x="3"/>
        <item x="6"/>
        <item x="7"/>
        <item t="default"/>
      </items>
    </pivotField>
  </pivotFields>
  <rowFields count="1">
    <field x="60"/>
  </rowFields>
  <rowItems count="11">
    <i>
      <x/>
    </i>
    <i>
      <x v="2"/>
    </i>
    <i>
      <x v="4"/>
    </i>
    <i>
      <x v="5"/>
    </i>
    <i>
      <x v="9"/>
    </i>
    <i>
      <x v="10"/>
    </i>
    <i>
      <x v="11"/>
    </i>
    <i>
      <x v="13"/>
    </i>
    <i>
      <x v="14"/>
    </i>
    <i>
      <x v="15"/>
    </i>
    <i t="grand">
      <x/>
    </i>
  </rowItems>
  <colFields count="1">
    <field x="0"/>
  </colFields>
  <colItems count="1">
    <i>
      <x v="1"/>
    </i>
  </colItems>
  <dataFields count="1">
    <dataField name="Medel av Index11" fld="60" subtotal="average" baseField="0" baseItem="0"/>
  </dataFields>
  <formats count="2">
    <format dxfId="103">
      <pivotArea outline="0" collapsedLevelsAreSubtotals="1" fieldPosition="0"/>
    </format>
    <format dxfId="10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2.xml><?xml version="1.0" encoding="utf-8"?>
<pivotTableDefinition xmlns="http://schemas.openxmlformats.org/spreadsheetml/2006/main" xmlns:mc="http://schemas.openxmlformats.org/markup-compatibility/2006" xmlns:xr="http://schemas.microsoft.com/office/spreadsheetml/2014/revision" mc:Ignorable="xr" xr:uid="{CD694B6B-6EC8-4079-B7C4-C184A267A2D7}" name="Pivottabell81"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38:S245"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m="1" x="7"/>
        <item m="1" x="6"/>
        <item m="1" x="5"/>
        <item x="0"/>
        <item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6">
    <i>
      <x/>
    </i>
    <i>
      <x v="4"/>
    </i>
    <i>
      <x v="5"/>
    </i>
    <i>
      <x v="6"/>
    </i>
    <i>
      <x v="7"/>
    </i>
    <i t="grand">
      <x/>
    </i>
  </rowItems>
  <colFields count="1">
    <field x="0"/>
  </colFields>
  <colItems count="1">
    <i>
      <x v="1"/>
    </i>
  </colItems>
  <dataFields count="1">
    <dataField name="Antal av F40" fld="46" subtotal="count" baseField="4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3.xml><?xml version="1.0" encoding="utf-8"?>
<pivotTableDefinition xmlns="http://schemas.openxmlformats.org/spreadsheetml/2006/main" xmlns:mc="http://schemas.openxmlformats.org/markup-compatibility/2006" xmlns:xr="http://schemas.microsoft.com/office/spreadsheetml/2014/revision" mc:Ignorable="xr" xr:uid="{131B4B8C-FB27-41BC-919F-719153A9B268}" name="Pivottabell57"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66:AD17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x="3"/>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6"/>
    </i>
    <i>
      <x v="8"/>
    </i>
    <i t="grand">
      <x/>
    </i>
  </rowItems>
  <colFields count="1">
    <field x="0"/>
  </colFields>
  <colItems count="1">
    <i>
      <x v="1"/>
    </i>
  </colItems>
  <dataFields count="1">
    <dataField name="Medel av F28" fld="34" subtotal="average" baseField="34" baseItem="0"/>
  </dataFields>
  <formats count="2">
    <format dxfId="105">
      <pivotArea outline="0" collapsedLevelsAreSubtotals="1" fieldPosition="0"/>
    </format>
    <format dxfId="10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4.xml><?xml version="1.0" encoding="utf-8"?>
<pivotTableDefinition xmlns="http://schemas.openxmlformats.org/spreadsheetml/2006/main" xmlns:mc="http://schemas.openxmlformats.org/markup-compatibility/2006" xmlns:xr="http://schemas.microsoft.com/office/spreadsheetml/2014/revision" mc:Ignorable="xr" xr:uid="{DAE8C583-C578-41FF-98FE-1512ECCA6BC7}" name="Pivottabell5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66:C174"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1"/>
        <item x="3"/>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Antal av F27" fld="33" subtotal="count" baseField="3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5.xml><?xml version="1.0" encoding="utf-8"?>
<pivotTableDefinition xmlns="http://schemas.openxmlformats.org/spreadsheetml/2006/main" xmlns:mc="http://schemas.openxmlformats.org/markup-compatibility/2006" xmlns:xr="http://schemas.microsoft.com/office/spreadsheetml/2014/revision" mc:Ignorable="xr" xr:uid="{D68EF804-0F97-4658-A495-52ECE47F4AA8}" name="Pivottabell6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90:AD19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x="2"/>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6"/>
    </i>
    <i>
      <x v="8"/>
    </i>
    <i t="grand">
      <x/>
    </i>
  </rowItems>
  <colFields count="1">
    <field x="0"/>
  </colFields>
  <colItems count="1">
    <i>
      <x v="1"/>
    </i>
  </colItems>
  <dataFields count="1">
    <dataField name="Medel av F32" fld="38" subtotal="average" baseField="38" baseItem="0"/>
  </dataFields>
  <formats count="2">
    <format dxfId="107">
      <pivotArea outline="0" collapsedLevelsAreSubtotals="1" fieldPosition="0"/>
    </format>
    <format dxfId="10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6.xml><?xml version="1.0" encoding="utf-8"?>
<pivotTableDefinition xmlns="http://schemas.openxmlformats.org/spreadsheetml/2006/main" xmlns:mc="http://schemas.openxmlformats.org/markup-compatibility/2006" xmlns:xr="http://schemas.microsoft.com/office/spreadsheetml/2014/revision" mc:Ignorable="xr" xr:uid="{A7F3EF57-1609-41AA-B33F-7861C9C3C0A9}" name="Pivottabell49"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42:AD14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3"/>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7"/>
    </i>
    <i>
      <x v="8"/>
    </i>
    <i t="grand">
      <x/>
    </i>
  </rowItems>
  <colFields count="1">
    <field x="0"/>
  </colFields>
  <colItems count="1">
    <i>
      <x v="1"/>
    </i>
  </colItems>
  <dataFields count="1">
    <dataField name="Medel av F24" fld="30" subtotal="average" baseField="30" baseItem="0"/>
  </dataFields>
  <formats count="2">
    <format dxfId="109">
      <pivotArea outline="0" collapsedLevelsAreSubtotals="1" fieldPosition="0"/>
    </format>
    <format dxfId="10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7.xml><?xml version="1.0" encoding="utf-8"?>
<pivotTableDefinition xmlns="http://schemas.openxmlformats.org/spreadsheetml/2006/main" xmlns:mc="http://schemas.openxmlformats.org/markup-compatibility/2006" xmlns:xr="http://schemas.microsoft.com/office/spreadsheetml/2014/revision" mc:Ignorable="xr" xr:uid="{07FDB437-3694-4A0B-9E40-D5C0CC9A45F0}" name="Pivottabell34"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94:S101"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3"/>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7"/>
    </i>
    <i>
      <x v="8"/>
    </i>
    <i t="grand">
      <x/>
    </i>
  </rowItems>
  <colFields count="1">
    <field x="0"/>
  </colFields>
  <colItems count="1">
    <i>
      <x v="1"/>
    </i>
  </colItems>
  <dataFields count="1">
    <dataField name="Antal av F16" fld="22"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8.xml><?xml version="1.0" encoding="utf-8"?>
<pivotTableDefinition xmlns="http://schemas.openxmlformats.org/spreadsheetml/2006/main" xmlns:mc="http://schemas.openxmlformats.org/markup-compatibility/2006" xmlns:xr="http://schemas.microsoft.com/office/spreadsheetml/2014/revision" mc:Ignorable="xr" xr:uid="{621969CF-261A-443B-BB9F-0224A02EA698}" name="Pivottabell25"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70:AD77"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2"/>
        <item m="1"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7"/>
    </i>
    <i>
      <x v="8"/>
    </i>
    <i t="grand">
      <x/>
    </i>
  </rowItems>
  <colFields count="1">
    <field x="0"/>
  </colFields>
  <colItems count="1">
    <i>
      <x v="1"/>
    </i>
  </colItems>
  <dataFields count="1">
    <dataField name="Medel av F12" fld="18" subtotal="average" baseField="18" baseItem="0"/>
  </dataFields>
  <formats count="2">
    <format dxfId="111">
      <pivotArea outline="0" collapsedLevelsAreSubtotals="1" fieldPosition="0"/>
    </format>
    <format dxfId="1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9.xml><?xml version="1.0" encoding="utf-8"?>
<pivotTableDefinition xmlns="http://schemas.openxmlformats.org/spreadsheetml/2006/main" xmlns:mc="http://schemas.openxmlformats.org/markup-compatibility/2006" xmlns:xr="http://schemas.microsoft.com/office/spreadsheetml/2014/revision" mc:Ignorable="xr" xr:uid="{EFF84DB4-996B-401E-BFD9-D0628C82A1DC}" name="Pivottabell18"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8:C66"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axis="axisRow" dataField="1" showAll="0">
      <items count="7">
        <item x="1"/>
        <item x="4"/>
        <item x="3"/>
        <item x="2"/>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Antal av F9" fld="15"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29CE89DC-C1B7-47AB-AA81-60C6C1688865}" name="Pivottabell10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10:J4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1"/>
        <item x="2"/>
        <item x="3"/>
        <item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Medel av F33" fld="39" subtotal="average" baseField="0" baseItem="0"/>
  </dataFields>
  <formats count="2">
    <format dxfId="144">
      <pivotArea grandRow="1" outline="0" collapsedLevelsAreSubtotals="1" fieldPosition="0"/>
    </format>
    <format dxfId="143">
      <pivotArea collapsedLevelsAreSubtotals="1" fieldPosition="0">
        <references count="1">
          <reference field="3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0.xml><?xml version="1.0" encoding="utf-8"?>
<pivotTableDefinition xmlns="http://schemas.openxmlformats.org/spreadsheetml/2006/main" xmlns:mc="http://schemas.openxmlformats.org/markup-compatibility/2006" xmlns:xr="http://schemas.microsoft.com/office/spreadsheetml/2014/revision" mc:Ignorable="xr" xr:uid="{EE416477-9A46-49D9-B158-ED1A02E66307}" name="Pivottabell106"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V287:W299"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7">
        <item x="4"/>
        <item m="1" x="14"/>
        <item x="6"/>
        <item m="1" x="15"/>
        <item x="8"/>
        <item x="2"/>
        <item m="1" x="10"/>
        <item m="1" x="11"/>
        <item x="1"/>
        <item x="7"/>
        <item m="1" x="12"/>
        <item x="5"/>
        <item m="1" x="13"/>
        <item x="0"/>
        <item x="3"/>
        <item x="9"/>
        <item t="default"/>
      </items>
    </pivotField>
    <pivotField showAll="0"/>
    <pivotField showAll="0"/>
    <pivotField showAll="0"/>
    <pivotField showAll="0"/>
  </pivotFields>
  <rowFields count="1">
    <field x="56"/>
  </rowFields>
  <rowItems count="11">
    <i>
      <x/>
    </i>
    <i>
      <x v="2"/>
    </i>
    <i>
      <x v="4"/>
    </i>
    <i>
      <x v="5"/>
    </i>
    <i>
      <x v="8"/>
    </i>
    <i>
      <x v="9"/>
    </i>
    <i>
      <x v="11"/>
    </i>
    <i>
      <x v="13"/>
    </i>
    <i>
      <x v="14"/>
    </i>
    <i>
      <x v="15"/>
    </i>
    <i t="grand">
      <x/>
    </i>
  </rowItems>
  <colFields count="1">
    <field x="0"/>
  </colFields>
  <colItems count="1">
    <i>
      <x v="1"/>
    </i>
  </colItems>
  <dataFields count="1">
    <dataField name="Antal av Index7"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1.xml><?xml version="1.0" encoding="utf-8"?>
<pivotTableDefinition xmlns="http://schemas.openxmlformats.org/spreadsheetml/2006/main" xmlns:mc="http://schemas.openxmlformats.org/markup-compatibility/2006" xmlns:xr="http://schemas.microsoft.com/office/spreadsheetml/2014/revision" mc:Ignorable="xr" xr:uid="{5CAD1598-C3DC-4895-A7FE-3CA891CDAC0A}" name="Pivottabell40" cacheId="12"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C106:AD113" firstHeaderRow="1" firstDataRow="2" firstDataCol="1"/>
  <pivotFields count="61">
    <pivotField axis="axisCol" showAll="0">
      <items count="3">
        <item m="1" x="1"/>
        <item x="0"/>
        <item t="default"/>
      </items>
    </pivotField>
    <pivotField showAll="0"/>
    <pivotField showAll="0">
      <items count="16">
        <item x="5"/>
        <item x="8"/>
        <item m="1" x="14"/>
        <item x="6"/>
        <item m="1" x="13"/>
        <item x="1"/>
        <item x="2"/>
        <item x="3"/>
        <item x="9"/>
        <item x="10"/>
        <item m="1" x="12"/>
        <item x="7"/>
        <item x="0"/>
        <item x="4"/>
        <item m="1" x="11"/>
        <item t="default"/>
      </items>
    </pivotField>
    <pivotField showAll="0"/>
    <pivotField showAll="0">
      <items count="35">
        <item x="0"/>
        <item m="1" x="31"/>
        <item x="12"/>
        <item x="8"/>
        <item x="11"/>
        <item x="3"/>
        <item m="1" x="28"/>
        <item x="15"/>
        <item x="19"/>
        <item x="20"/>
        <item m="1" x="30"/>
        <item x="10"/>
        <item x="24"/>
        <item x="9"/>
        <item x="18"/>
        <item x="7"/>
        <item x="14"/>
        <item x="16"/>
        <item x="25"/>
        <item x="23"/>
        <item x="17"/>
        <item m="1" x="27"/>
        <item m="1" x="29"/>
        <item x="21"/>
        <item x="6"/>
        <item x="4"/>
        <item x="13"/>
        <item x="2"/>
        <item m="1" x="32"/>
        <item x="5"/>
        <item m="1" x="33"/>
        <item x="22"/>
        <item x="1"/>
        <item m="1" x="26"/>
        <item t="default"/>
      </items>
    </pivotField>
    <pivotField showAll="0">
      <items count="61">
        <item m="1" x="59"/>
        <item x="2"/>
        <item x="21"/>
        <item x="51"/>
        <item x="19"/>
        <item x="20"/>
        <item x="53"/>
        <item x="0"/>
        <item x="31"/>
        <item x="18"/>
        <item x="17"/>
        <item x="12"/>
        <item x="55"/>
        <item x="46"/>
        <item x="45"/>
        <item x="32"/>
        <item x="33"/>
        <item x="14"/>
        <item x="34"/>
        <item x="56"/>
        <item x="37"/>
        <item x="23"/>
        <item x="26"/>
        <item x="47"/>
        <item x="35"/>
        <item x="41"/>
        <item x="38"/>
        <item x="16"/>
        <item x="28"/>
        <item x="30"/>
        <item x="54"/>
        <item x="25"/>
        <item x="24"/>
        <item x="15"/>
        <item x="3"/>
        <item x="5"/>
        <item x="11"/>
        <item x="7"/>
        <item x="13"/>
        <item x="42"/>
        <item x="44"/>
        <item x="22"/>
        <item x="27"/>
        <item x="39"/>
        <item x="8"/>
        <item x="6"/>
        <item x="29"/>
        <item x="43"/>
        <item x="48"/>
        <item x="57"/>
        <item x="40"/>
        <item x="58"/>
        <item x="36"/>
        <item x="50"/>
        <item x="49"/>
        <item x="1"/>
        <item x="10"/>
        <item x="9"/>
        <item x="52"/>
        <item x="4"/>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2"/>
        <item m="1"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7"/>
    </i>
    <i>
      <x v="8"/>
    </i>
    <i t="grand">
      <x/>
    </i>
  </rowItems>
  <colFields count="1">
    <field x="0"/>
  </colFields>
  <colItems count="1">
    <i>
      <x v="1"/>
    </i>
  </colItems>
  <dataFields count="1">
    <dataField name="Medel av F18" fld="24" subtotal="average" baseField="24" baseItem="0"/>
  </dataFields>
  <formats count="2">
    <format dxfId="113">
      <pivotArea outline="0" collapsedLevelsAreSubtotals="1" fieldPosition="0"/>
    </format>
    <format dxfId="11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B0E5B2F1-4B2E-4599-9BF7-197A6A1137C1}" name="Pivottabell12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58:J46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3"/>
        <item x="2"/>
        <item m="1" x="5"/>
        <item x="4"/>
        <item t="default"/>
      </items>
    </pivotField>
    <pivotField showAll="0"/>
    <pivotField showAll="0"/>
    <pivotField showAll="0"/>
    <pivotField showAll="0"/>
    <pivotField showAll="0"/>
    <pivotField showAll="0"/>
  </pivotFields>
  <rowFields count="1">
    <field x="43"/>
  </rowFields>
  <rowItems count="6">
    <i>
      <x/>
    </i>
    <i>
      <x v="1"/>
    </i>
    <i>
      <x v="2"/>
    </i>
    <i>
      <x v="3"/>
    </i>
    <i>
      <x v="5"/>
    </i>
    <i t="grand">
      <x/>
    </i>
  </rowItems>
  <colFields count="1">
    <field x="0"/>
  </colFields>
  <colItems count="1">
    <i>
      <x v="1"/>
    </i>
  </colItems>
  <dataFields count="1">
    <dataField name="Medel av F37" fld="43" subtotal="average" baseField="0" baseItem="0"/>
  </dataFields>
  <formats count="2">
    <format dxfId="146">
      <pivotArea grandRow="1" outline="0" collapsedLevelsAreSubtotals="1" fieldPosition="0"/>
    </format>
    <format dxfId="145">
      <pivotArea collapsedLevelsAreSubtotals="1" fieldPosition="0">
        <references count="1">
          <reference field="4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B1E2A4C3-5290-4AD8-B915-8A249E191EC8}" name="Pivottabell7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6:C2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4"/>
        <item x="0"/>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1"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F5161165-7460-4B8A-B13A-9D4D8F1D0431}" name="Pivottabell6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0:C23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3"/>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8"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A44C9E70-6D6B-45C0-B4F5-236294A66CBB}" name="Pivottabell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L2:M6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axis="axisRow" dataField="1" showAll="0">
      <items count="62">
        <item m="1" x="60"/>
        <item m="1" x="59"/>
        <item m="1" x="58"/>
        <item x="38"/>
        <item x="45"/>
        <item x="33"/>
        <item x="28"/>
        <item x="29"/>
        <item x="47"/>
        <item x="16"/>
        <item x="37"/>
        <item x="46"/>
        <item x="44"/>
        <item x="56"/>
        <item x="31"/>
        <item x="17"/>
        <item x="41"/>
        <item x="51"/>
        <item x="12"/>
        <item x="48"/>
        <item x="55"/>
        <item x="39"/>
        <item x="23"/>
        <item x="53"/>
        <item x="14"/>
        <item x="35"/>
        <item x="49"/>
        <item x="32"/>
        <item x="13"/>
        <item x="15"/>
        <item x="54"/>
        <item x="27"/>
        <item x="0"/>
        <item x="21"/>
        <item x="11"/>
        <item x="26"/>
        <item x="1"/>
        <item x="43"/>
        <item x="3"/>
        <item x="2"/>
        <item x="4"/>
        <item x="6"/>
        <item x="7"/>
        <item x="5"/>
        <item x="8"/>
        <item x="9"/>
        <item x="10"/>
        <item x="18"/>
        <item x="19"/>
        <item x="20"/>
        <item x="22"/>
        <item x="24"/>
        <item x="25"/>
        <item x="30"/>
        <item x="34"/>
        <item x="36"/>
        <item x="40"/>
        <item x="42"/>
        <item x="50"/>
        <item x="52"/>
        <item x="57"/>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9">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0"/>
  </colFields>
  <colItems count="1">
    <i>
      <x v="1"/>
    </i>
  </colItems>
  <dataFields count="1">
    <dataField name="Antal av Klass"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85548A-2924-412C-AA9E-F5539869645E}" name="Pivottabell7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90:J29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2"/>
        <item x="0"/>
        <item x="6"/>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8">
    <i>
      <x/>
    </i>
    <i>
      <x v="1"/>
    </i>
    <i>
      <x v="2"/>
    </i>
    <i>
      <x v="3"/>
    </i>
    <i>
      <x v="4"/>
    </i>
    <i>
      <x v="5"/>
    </i>
    <i>
      <x v="6"/>
    </i>
    <i t="grand">
      <x/>
    </i>
  </rowItems>
  <colFields count="1">
    <field x="0"/>
  </colFields>
  <colItems count="1">
    <i>
      <x v="1"/>
    </i>
  </colItems>
  <dataFields count="1">
    <dataField name="Medel av F23" fld="29" subtotal="average" baseField="0" baseItem="0"/>
  </dataFields>
  <formats count="2">
    <format dxfId="117">
      <pivotArea grandRow="1" outline="0" collapsedLevelsAreSubtotals="1" fieldPosition="0"/>
    </format>
    <format dxfId="116">
      <pivotArea collapsedLevelsAreSubtotals="1" fieldPosition="0">
        <references count="1">
          <reference field="2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80836265-1B08-4BF7-8D25-7F263442A8E7}" name="Pivottabell4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58:J16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Medel av F12" fld="18" subtotal="average" baseField="0" baseItem="0"/>
  </dataFields>
  <formats count="2">
    <format dxfId="148">
      <pivotArea grandRow="1" outline="0" collapsedLevelsAreSubtotals="1" fieldPosition="0"/>
    </format>
    <format dxfId="147">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583425BF-FB42-4EBD-9D91-BBF5D6B9A07A}" name="Pivottabell4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46:J15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8">
    <i>
      <x/>
    </i>
    <i>
      <x v="1"/>
    </i>
    <i>
      <x v="2"/>
    </i>
    <i>
      <x v="3"/>
    </i>
    <i>
      <x v="4"/>
    </i>
    <i>
      <x v="5"/>
    </i>
    <i>
      <x v="6"/>
    </i>
    <i t="grand">
      <x/>
    </i>
  </rowItems>
  <colFields count="1">
    <field x="0"/>
  </colFields>
  <colItems count="1">
    <i>
      <x v="1"/>
    </i>
  </colItems>
  <dataFields count="1">
    <dataField name="Medel av F11" fld="17" subtotal="average" baseField="0" baseItem="0"/>
  </dataFields>
  <formats count="2">
    <format dxfId="150">
      <pivotArea collapsedLevelsAreSubtotals="1" fieldPosition="0">
        <references count="1">
          <reference field="17" count="0"/>
        </references>
      </pivotArea>
    </format>
    <format dxfId="14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E7A35A9A-FC2A-4849-807C-030712FBBCDF}" name="Pivottabell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G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axis="axisRow" dataField="1" showAll="0" sortType="ascending">
      <items count="7">
        <item x="0"/>
        <item x="3"/>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1" fld="7"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8358801-E74C-4E36-81C3-B610B9874CDD}" name="Pivottabell9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50:C3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8"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1DFEF5E0-244C-4E34-9864-12D127B66C9B}" name="Pivottabell5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6:C21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6"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FDE4584-D06D-43FF-A3D8-7774BD29338C}" name="Pivottabell1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G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3" fld="9"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20452EC4-C94F-4AC4-9C96-08FB827C1847}" name="Pivottabell1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J4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Medel av F2" fld="8"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9ECF3391-4430-4EA6-AA5A-C0AC21BDF292}" name="Pivottabell12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70:C4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m="1" x="3"/>
        <item m="1" x="4"/>
        <item m="1" x="5"/>
        <item x="2"/>
        <item t="default"/>
      </items>
    </pivotField>
    <pivotField showAll="0"/>
    <pivotField showAll="0"/>
    <pivotField showAll="0"/>
    <pivotField showAll="0"/>
    <pivotField showAll="0"/>
  </pivotFields>
  <rowFields count="1">
    <field x="44"/>
  </rowFields>
  <rowItems count="4">
    <i>
      <x/>
    </i>
    <i>
      <x v="1"/>
    </i>
    <i>
      <x v="5"/>
    </i>
    <i t="grand">
      <x/>
    </i>
  </rowItems>
  <colFields count="1">
    <field x="0"/>
  </colFields>
  <colItems count="1">
    <i>
      <x v="1"/>
    </i>
  </colItems>
  <dataFields count="1">
    <dataField name="Antal av F38"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2A607911-5DEA-44A3-9709-3FDF5DEA5C64}" name="Pivottabell13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6:C50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7"/>
  </rowFields>
  <rowItems count="2">
    <i>
      <x v="5"/>
    </i>
    <i t="grand">
      <x/>
    </i>
  </rowItems>
  <colFields count="1">
    <field x="0"/>
  </colFields>
  <colItems count="1">
    <i>
      <x v="1"/>
    </i>
  </colItems>
  <dataFields count="1">
    <dataField name="Antal av F41"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9E5973A7-BE34-4627-886C-71B08C8F674D}" name="Pivottabell4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70:J17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Medel av F13" fld="19" subtotal="average" baseField="0" baseItem="0"/>
  </dataFields>
  <formats count="2">
    <format dxfId="152">
      <pivotArea grandRow="1" outline="0" collapsedLevelsAreSubtotals="1" fieldPosition="0"/>
    </format>
    <format dxfId="151">
      <pivotArea collapsedLevelsAreSubtotals="1" fieldPosition="0">
        <references count="1">
          <reference field="1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846083D-6735-4BDF-B99A-D0FC31A51DDE}" name="Pivottabell5"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17:B18" firstHeaderRow="1" firstDataRow="1" firstDataCol="0" rowPageCount="1" colPageCount="1"/>
  <pivotFields count="50">
    <pivotField showAll="0"/>
    <pivotField showAll="0">
      <items count="4">
        <item x="0"/>
        <item x="1"/>
        <item m="1" x="2"/>
        <item t="default"/>
      </items>
    </pivotField>
    <pivotField axis="axisPage" dataField="1" showAll="0">
      <items count="21">
        <item m="1" x="16"/>
        <item m="1" x="18"/>
        <item m="1" x="15"/>
        <item m="1" x="12"/>
        <item m="1" x="14"/>
        <item m="1" x="13"/>
        <item m="1" x="19"/>
        <item m="1" x="17"/>
        <item x="8"/>
        <item x="5"/>
        <item x="7"/>
        <item x="9"/>
        <item x="6"/>
        <item m="1" x="11"/>
        <item x="4"/>
        <item x="0"/>
        <item x="1"/>
        <item x="2"/>
        <item x="3"/>
        <item x="10"/>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6666C8C9-E722-4678-A8FA-2EE213E3DB14}" name="Pivottabell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I15:J2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axis="axisRow" dataField="1" showAll="0">
      <items count="9">
        <item m="1" x="6"/>
        <item m="1" x="7"/>
        <item m="1" x="4"/>
        <item x="1"/>
        <item x="0"/>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v="3"/>
    </i>
    <i>
      <x v="4"/>
    </i>
    <i>
      <x v="5"/>
    </i>
    <i>
      <x v="7"/>
    </i>
    <i t="grand">
      <x/>
    </i>
  </rowItems>
  <colFields count="1">
    <field x="0"/>
  </colFields>
  <colItems count="1">
    <i>
      <x v="1"/>
    </i>
  </colItems>
  <dataFields count="1">
    <dataField name="Antal av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57E8C383-B00F-4152-8CBE-3A665229F012}" name="Pivottabell9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50:J3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Medel av F28" fld="34" subtotal="average" baseField="0" baseItem="0"/>
  </dataFields>
  <formats count="2">
    <format dxfId="154">
      <pivotArea grandRow="1" outline="0" collapsedLevelsAreSubtotals="1" fieldPosition="0"/>
    </format>
    <format dxfId="153">
      <pivotArea collapsedLevelsAreSubtotals="1"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397806F7-6F21-4E2C-980A-F63345BEB44D}" name="Pivottabell1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G4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2" fld="8"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5B5B79C7-B16A-4E61-B494-B7CCD407F066}" name="Pivottabell11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46:G45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3"/>
        <item x="4"/>
        <item x="5"/>
        <item x="2"/>
        <item x="1"/>
        <item t="default"/>
      </items>
    </pivotField>
    <pivotField showAll="0"/>
    <pivotField showAll="0"/>
    <pivotField showAll="0"/>
    <pivotField showAll="0"/>
    <pivotField showAll="0"/>
    <pivotField showAll="0"/>
    <pivotField showAll="0"/>
  </pivotFields>
  <rowFields count="1">
    <field x="42"/>
  </rowFields>
  <rowItems count="7">
    <i>
      <x/>
    </i>
    <i>
      <x v="1"/>
    </i>
    <i>
      <x v="2"/>
    </i>
    <i>
      <x v="3"/>
    </i>
    <i>
      <x v="4"/>
    </i>
    <i>
      <x v="5"/>
    </i>
    <i t="grand">
      <x/>
    </i>
  </rowItems>
  <colFields count="1">
    <field x="0"/>
  </colFields>
  <colItems count="1">
    <i>
      <x v="1"/>
    </i>
  </colItems>
  <dataFields count="1">
    <dataField name="Antal av F36" fld="42" subtotal="count" showDataAs="percentOfCol" baseField="0" baseItem="0" numFmtId="9"/>
  </dataFields>
  <formats count="1">
    <format dxfId="1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6B520DD5-E4EB-45F8-9FF6-1F5F5D90A13A}" name="Pivottabell7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90:C299"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2"/>
        <item x="0"/>
        <item x="6"/>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8">
    <i>
      <x/>
    </i>
    <i>
      <x v="1"/>
    </i>
    <i>
      <x v="2"/>
    </i>
    <i>
      <x v="3"/>
    </i>
    <i>
      <x v="4"/>
    </i>
    <i>
      <x v="5"/>
    </i>
    <i>
      <x v="6"/>
    </i>
    <i t="grand">
      <x/>
    </i>
  </rowItems>
  <colFields count="1">
    <field x="0"/>
  </colFields>
  <colItems count="1">
    <i>
      <x v="1"/>
    </i>
  </colItems>
  <dataFields count="1">
    <dataField name="Antal av F23"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1A3ADB16-A8AB-4BB2-97A9-CCF40216DFB0}" name="Pivottabell1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J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Medel av F3" fld="9"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BB2C57D5-451F-4122-8A28-508BC8E9EE86}" name="Pivottabell6"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17:F18" firstHeaderRow="1" firstDataRow="1" firstDataCol="0" rowPageCount="1" colPageCount="1"/>
  <pivotFields count="50">
    <pivotField showAll="0"/>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axis="axisPage" dataField="1" showAll="0">
      <items count="9">
        <item m="1" x="6"/>
        <item m="1" x="7"/>
        <item m="1" x="4"/>
        <item x="1"/>
        <item x="0"/>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6" hier="-1"/>
  </pageFields>
  <dataFields count="1">
    <dataField name="Antal av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4D4571DB-A73D-42E4-B40A-DA85A64BEF35}" name="Pivottabell2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74:J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axis="axisRow" dataField="1" showAll="0" sortType="ascending">
      <items count="8">
        <item x="0"/>
        <item x="2"/>
        <item x="1"/>
        <item x="3"/>
        <item x="5"/>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1"/>
    </i>
    <i>
      <x v="2"/>
    </i>
    <i>
      <x v="3"/>
    </i>
    <i>
      <x v="4"/>
    </i>
    <i>
      <x v="6"/>
    </i>
    <i t="grand">
      <x/>
    </i>
  </rowItems>
  <colFields count="1">
    <field x="0"/>
  </colFields>
  <colItems count="1">
    <i>
      <x v="1"/>
    </i>
  </colItems>
  <dataFields count="1">
    <dataField name="Medel av F5" fld="11" subtotal="average" baseField="0" baseItem="0"/>
  </dataFields>
  <formats count="2">
    <format dxfId="157">
      <pivotArea grandRow="1" outline="0" collapsedLevelsAreSubtotals="1" fieldPosition="0"/>
    </format>
    <format dxfId="156">
      <pivotArea collapsedLevelsAreSubtotals="1" fieldPosition="0">
        <references count="1">
          <reference field="1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3AAEBFBE-BA2B-4441-BEB5-23AA45BAA30C}" name="Pivottabell4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8:C16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2"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576E4355-C171-41C9-9863-C00A7C7E602E}" name="Pivottabell1"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4:B5" firstHeaderRow="1" firstDataRow="1" firstDataCol="0" rowPageCount="2" colPageCount="1"/>
  <pivotFields count="50">
    <pivotField axis="axisPage" showAll="0">
      <items count="3">
        <item m="1" x="1"/>
        <item x="0"/>
        <item t="default"/>
      </items>
    </pivotField>
    <pivotField showAll="0">
      <items count="4">
        <item x="0"/>
        <item x="1"/>
        <item m="1" x="2"/>
        <item t="default"/>
      </items>
    </pivotField>
    <pivotField axis="axisPage" dataField="1" showAll="0">
      <items count="21">
        <item m="1" x="16"/>
        <item m="1" x="18"/>
        <item m="1" x="15"/>
        <item m="1" x="12"/>
        <item m="1" x="14"/>
        <item m="1" x="13"/>
        <item m="1" x="19"/>
        <item m="1" x="17"/>
        <item x="8"/>
        <item x="5"/>
        <item x="7"/>
        <item x="9"/>
        <item x="6"/>
        <item m="1" x="11"/>
        <item x="4"/>
        <item x="0"/>
        <item x="1"/>
        <item x="2"/>
        <item x="3"/>
        <item x="10"/>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0"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4DEEE3D-ADBB-448F-B357-C104D7808664}" name="Pivottabell6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42:G25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Antal av F19" fld="25" subtotal="count" showDataAs="percentOfCol" baseField="0" baseItem="0" numFmtId="9"/>
  </dataFields>
  <formats count="1">
    <format dxfId="1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C49DA804-267E-4798-AF70-093C2A0BDFD3}" name="Pivottabell3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22:G13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2"/>
        <item x="3"/>
        <item x="4"/>
        <item x="1"/>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6"/>
    </i>
    <i t="grand">
      <x/>
    </i>
  </rowItems>
  <colFields count="1">
    <field x="0"/>
  </colFields>
  <colItems count="1">
    <i>
      <x v="1"/>
    </i>
  </colItems>
  <dataFields count="1">
    <dataField name="Antal av F9" fld="15" subtotal="count" showDataAs="percentOfCol" baseField="0" baseItem="0" numFmtId="9"/>
  </dataFields>
  <formats count="1">
    <format dxfId="1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FAC816A6-47F3-4190-B2AE-03FFDEA83D58}" name="Pivottabell10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6:G39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1"/>
    </i>
    <i>
      <x v="5"/>
    </i>
    <i t="grand">
      <x/>
    </i>
  </rowItems>
  <colFields count="1">
    <field x="0"/>
  </colFields>
  <colItems count="1">
    <i>
      <x v="1"/>
    </i>
  </colItems>
  <dataFields count="1">
    <dataField name="Antal av F31" fld="37" subtotal="count" showDataAs="percentOfCol" baseField="0" baseItem="0" numFmtId="9"/>
  </dataFields>
  <formats count="1">
    <format dxfId="15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67C4D578-DC7F-403E-AC8B-173CA80146B9}" name="Pivottabell5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8:C22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7"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C1217E6D-0825-418C-A0B7-1095E970528B}" name="Pivottabell7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02:C31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4"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40ECB2FB-95E3-4395-9C69-1BB5F6C26786}" name="Pivottabell2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62:G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5"/>
    </i>
    <i t="grand">
      <x/>
    </i>
  </rowItems>
  <colFields count="1">
    <field x="0"/>
  </colFields>
  <colItems count="1">
    <i>
      <x v="1"/>
    </i>
  </colItems>
  <dataFields count="1">
    <dataField name="Antal av F4" fld="10" subtotal="count" showDataAs="percentOfCol" baseField="0" baseItem="0" numFmtId="10"/>
  </dataFields>
  <formats count="2">
    <format dxfId="161">
      <pivotArea collapsedLevelsAreSubtotals="1" fieldPosition="0">
        <references count="1">
          <reference field="10" count="0"/>
        </references>
      </pivotArea>
    </format>
    <format dxfId="1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9F60ED77-9A34-49B4-8090-B585E83093B6}" name="Pivottabell1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J3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axis="axisRow" dataField="1" showAll="0" sortType="ascending">
      <items count="7">
        <item x="0"/>
        <item x="3"/>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Medel av F1" fld="7"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C599EEA-791F-4885-A1EC-3555F78C2B2E}" name="Pivottabell12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94:G50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x="3"/>
        <item x="4"/>
        <item x="5"/>
        <item t="default"/>
      </items>
    </pivotField>
    <pivotField showAll="0"/>
    <pivotField showAll="0"/>
    <pivotField showAll="0"/>
  </pivotFields>
  <rowFields count="1">
    <field x="46"/>
  </rowFields>
  <rowItems count="7">
    <i>
      <x/>
    </i>
    <i>
      <x v="1"/>
    </i>
    <i>
      <x v="2"/>
    </i>
    <i>
      <x v="3"/>
    </i>
    <i>
      <x v="4"/>
    </i>
    <i>
      <x v="5"/>
    </i>
    <i t="grand">
      <x/>
    </i>
  </rowItems>
  <colFields count="1">
    <field x="0"/>
  </colFields>
  <colItems count="1">
    <i>
      <x v="1"/>
    </i>
  </colItems>
  <dataFields count="1">
    <dataField name="Antal av F40" fld="46" subtotal="count" showDataAs="percentOfCol" baseField="0" baseItem="0" numFmtId="10"/>
  </dataFields>
  <formats count="4">
    <format dxfId="165">
      <pivotArea outline="0" collapsedLevelsAreSubtotals="1" fieldPosition="0"/>
    </format>
    <format dxfId="164">
      <pivotArea outline="0" fieldPosition="0">
        <references count="1">
          <reference field="4294967294" count="1">
            <x v="0"/>
          </reference>
        </references>
      </pivotArea>
    </format>
    <format dxfId="163">
      <pivotArea grandRow="1" outline="0" collapsedLevelsAreSubtotals="1" fieldPosition="0"/>
    </format>
    <format dxfId="162">
      <pivotArea collapsedLevelsAreSubtotals="1" fieldPosition="0">
        <references count="1">
          <reference field="4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953205EE-0413-4D1F-9012-0E099E79A52C}" name="Pivottabell3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10:J1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Medel av F8" fld="14" subtotal="average" baseField="0" baseItem="0"/>
  </dataFields>
  <formats count="2">
    <format dxfId="167">
      <pivotArea grandRow="1" outline="0" collapsedLevelsAreSubtotals="1" fieldPosition="0"/>
    </format>
    <format dxfId="166">
      <pivotArea collapsedLevelsAreSubtotals="1" fieldPosition="0">
        <references count="1">
          <reference field="1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E59E2D53-6DBC-4785-B09F-7C0051D434DF}" name="Pivottabell5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4:C20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8">
    <i>
      <x/>
    </i>
    <i>
      <x v="1"/>
    </i>
    <i>
      <x v="2"/>
    </i>
    <i>
      <x v="3"/>
    </i>
    <i>
      <x v="4"/>
    </i>
    <i>
      <x v="5"/>
    </i>
    <i>
      <x v="6"/>
    </i>
    <i t="grand">
      <x/>
    </i>
  </rowItems>
  <colFields count="1">
    <field x="0"/>
  </colFields>
  <colItems count="1">
    <i>
      <x v="1"/>
    </i>
  </colItems>
  <dataFields count="1">
    <dataField name="Antal av F15"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3761E921-217C-4F59-B2ED-C2AB9346901E}" name="Pivottabell2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4:C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axis="axisRow" dataField="1" showAll="0" sortType="ascending">
      <items count="8">
        <item x="0"/>
        <item x="2"/>
        <item x="1"/>
        <item x="3"/>
        <item x="5"/>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1"/>
    </i>
    <i>
      <x v="2"/>
    </i>
    <i>
      <x v="3"/>
    </i>
    <i>
      <x v="4"/>
    </i>
    <i>
      <x v="6"/>
    </i>
    <i t="grand">
      <x/>
    </i>
  </rowItems>
  <colFields count="1">
    <field x="0"/>
  </colFields>
  <colItems count="1">
    <i>
      <x v="1"/>
    </i>
  </colItems>
  <dataFields count="1">
    <dataField name="Antal av F5"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5389949-F14D-4008-8980-BA7A4B69669A}" name="Pivottabell9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74:J3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Medel av F30" fld="36" subtotal="average" baseField="0" baseItem="0"/>
  </dataFields>
  <formats count="2">
    <format dxfId="120">
      <pivotArea grandRow="1" outline="0" collapsedLevelsAreSubtotals="1" fieldPosition="0"/>
    </format>
    <format dxfId="119">
      <pivotArea collapsedLevelsAreSubtotals="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7E4854FA-B673-4820-A393-90321C5C778A}" name="Pivottabell12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70:J4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m="1" x="3"/>
        <item m="1" x="4"/>
        <item m="1" x="5"/>
        <item x="2"/>
        <item t="default"/>
      </items>
    </pivotField>
    <pivotField showAll="0"/>
    <pivotField showAll="0"/>
    <pivotField showAll="0"/>
    <pivotField showAll="0"/>
    <pivotField showAll="0"/>
  </pivotFields>
  <rowFields count="1">
    <field x="44"/>
  </rowFields>
  <rowItems count="4">
    <i>
      <x/>
    </i>
    <i>
      <x v="1"/>
    </i>
    <i>
      <x v="5"/>
    </i>
    <i t="grand">
      <x/>
    </i>
  </rowItems>
  <colFields count="1">
    <field x="0"/>
  </colFields>
  <colItems count="1">
    <i>
      <x v="1"/>
    </i>
  </colItems>
  <dataFields count="1">
    <dataField name="Medel av F38" fld="44" subtotal="average" baseField="0" baseItem="0"/>
  </dataFields>
  <formats count="2">
    <format dxfId="169">
      <pivotArea grandRow="1" outline="0" collapsedLevelsAreSubtotals="1" fieldPosition="0"/>
    </format>
    <format dxfId="168">
      <pivotArea collapsedLevelsAreSubtotals="1" fieldPosition="0">
        <references count="1">
          <reference field="4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A0221673-0895-4A5A-9DBC-EF78A1A17AE0}" name="Pivottabell1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62:J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5"/>
    </i>
    <i t="grand">
      <x/>
    </i>
  </rowItems>
  <colFields count="1">
    <field x="0"/>
  </colFields>
  <colItems count="1">
    <i>
      <x v="1"/>
    </i>
  </colItems>
  <dataFields count="1">
    <dataField name="Medel av F4" fld="10" subtotal="average" baseField="0" baseItem="0"/>
  </dataFields>
  <formats count="2">
    <format dxfId="171">
      <pivotArea grandRow="1" outline="0" collapsedLevelsAreSubtotals="1" fieldPosition="0"/>
    </format>
    <format dxfId="170">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600268EC-E2ED-4CCB-8BC1-4B1345E5BBD7}" name="Pivottabell13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18:J52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8"/>
  </rowFields>
  <rowItems count="2">
    <i>
      <x v="5"/>
    </i>
    <i t="grand">
      <x/>
    </i>
  </rowItems>
  <colFields count="1">
    <field x="0"/>
  </colFields>
  <colItems count="1">
    <i>
      <x v="1"/>
    </i>
  </colItems>
  <dataFields count="1">
    <dataField name="Medel av F42" fld="48" subtotal="average" baseField="0" baseItem="0"/>
  </dataFields>
  <formats count="1">
    <format dxfId="1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FB3968FB-294B-4847-8B41-6E385B72CC56}" name="Pivottabell5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6:G21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6" fld="22" subtotal="count" showDataAs="percentOfCol" baseField="0" baseItem="0" numFmtId="9"/>
  </dataFields>
  <formats count="1">
    <format dxfId="1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2291F285-05C2-4105-B216-2638609DAE9F}" name="Pivottabell10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22:J43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2"/>
        <item x="4"/>
        <item x="5"/>
        <item x="3"/>
        <item x="0"/>
        <item t="default"/>
      </items>
    </pivotField>
    <pivotField showAll="0"/>
    <pivotField showAll="0"/>
    <pivotField showAll="0"/>
    <pivotField showAll="0"/>
    <pivotField showAll="0"/>
    <pivotField showAll="0"/>
    <pivotField showAll="0"/>
    <pivotField showAll="0"/>
    <pivotField showAll="0"/>
  </pivotFields>
  <rowFields count="1">
    <field x="40"/>
  </rowFields>
  <rowItems count="7">
    <i>
      <x/>
    </i>
    <i>
      <x v="1"/>
    </i>
    <i>
      <x v="2"/>
    </i>
    <i>
      <x v="3"/>
    </i>
    <i>
      <x v="4"/>
    </i>
    <i>
      <x v="5"/>
    </i>
    <i t="grand">
      <x/>
    </i>
  </rowItems>
  <colFields count="1">
    <field x="0"/>
  </colFields>
  <colItems count="1">
    <i>
      <x v="1"/>
    </i>
  </colItems>
  <dataFields count="1">
    <dataField name="Medel av F34" fld="40" subtotal="average" baseField="0" baseItem="0"/>
  </dataFields>
  <formats count="2">
    <format dxfId="175">
      <pivotArea grandRow="1" outline="0" collapsedLevelsAreSubtotals="1" fieldPosition="0"/>
    </format>
    <format dxfId="174">
      <pivotArea collapsedLevelsAreSubtotals="1" fieldPosition="0">
        <references count="1">
          <reference field="4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36093AA7-8F16-4C46-9D86-96D8975169DD}" name="Pivottabell11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34:G4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5"/>
        <item x="4"/>
        <item x="3"/>
        <item x="0"/>
        <item t="default"/>
      </items>
    </pivotField>
    <pivotField showAll="0"/>
    <pivotField showAll="0"/>
    <pivotField showAll="0"/>
    <pivotField showAll="0"/>
    <pivotField showAll="0"/>
    <pivotField showAll="0"/>
    <pivotField showAll="0"/>
    <pivotField showAll="0"/>
  </pivotFields>
  <rowFields count="1">
    <field x="41"/>
  </rowFields>
  <rowItems count="7">
    <i>
      <x/>
    </i>
    <i>
      <x v="1"/>
    </i>
    <i>
      <x v="2"/>
    </i>
    <i>
      <x v="3"/>
    </i>
    <i>
      <x v="4"/>
    </i>
    <i>
      <x v="5"/>
    </i>
    <i t="grand">
      <x/>
    </i>
  </rowItems>
  <colFields count="1">
    <field x="0"/>
  </colFields>
  <colItems count="1">
    <i>
      <x v="1"/>
    </i>
  </colItems>
  <dataFields count="1">
    <dataField name="Antal av F35" fld="41" subtotal="count" showDataAs="percentOfCol" baseField="0" baseItem="0" numFmtId="9"/>
  </dataFields>
  <formats count="1">
    <format dxfId="17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2B095FBE-8904-42D8-9D1C-CB11457D84A9}" name="Pivottabell5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8:G22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7" fld="23" subtotal="count" showDataAs="percentOfCol" baseField="0" baseItem="0" numFmtId="9"/>
  </dataFields>
  <formats count="1">
    <format dxfId="1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B43EDF5B-A97D-4335-AE38-722799B87C20}" name="Pivottabell6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54:J26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Medel av F20" fld="26" subtotal="average" baseField="0" baseItem="0"/>
  </dataFields>
  <formats count="2">
    <format dxfId="179">
      <pivotArea grandRow="1" outline="0" collapsedLevelsAreSubtotals="1" fieldPosition="0"/>
    </format>
    <format dxfId="178">
      <pivotArea collapsedLevelsAreSubtotals="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DAC84EFC-BCDC-4E35-8514-CC5719125574}" name="Pivottabell9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62:C3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29"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9EC8E83D-B3FE-45B0-81DB-2D0E6CD377DB}" name="Pivottabell7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6:J2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1"/>
        <item x="4"/>
        <item x="0"/>
        <item x="2"/>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Medel av F21" fld="27" subtotal="average" baseField="0" baseItem="0"/>
  </dataFields>
  <formats count="2">
    <format dxfId="181">
      <pivotArea grandRow="1" outline="0" collapsedLevelsAreSubtotals="1" fieldPosition="0"/>
    </format>
    <format dxfId="180">
      <pivotArea collapsedLevelsAreSubtotals="1" fieldPosition="0">
        <references count="1">
          <reference field="2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1F8A075-9ED2-4795-915A-8B5A866141BA}" name="Pivottabell4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0:C17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3"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B5623283-3F34-4B2B-A3F6-932CA8EB4F7F}" name="Pivottabell3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22:C13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axis="axisRow" dataField="1" showAll="0" sortType="ascending">
      <items count="8">
        <item x="0"/>
        <item x="2"/>
        <item x="3"/>
        <item x="4"/>
        <item x="1"/>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6"/>
    </i>
    <i t="grand">
      <x/>
    </i>
  </rowItems>
  <colFields count="1">
    <field x="0"/>
  </colFields>
  <colItems count="1">
    <i>
      <x v="1"/>
    </i>
  </colItems>
  <dataFields count="1">
    <dataField name="Antal av F9"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AB2E2C8D-EA2B-47B9-BD6D-0FF6071BFE07}" name="Pivottabell4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82:J19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Medel av F14" fld="20" subtotal="average" baseField="0" baseItem="0"/>
  </dataFields>
  <formats count="2">
    <format dxfId="183">
      <pivotArea grandRow="1" outline="0" collapsedLevelsAreSubtotals="1" fieldPosition="0"/>
    </format>
    <format dxfId="182">
      <pivotArea collapsedLevelsAreSubtotals="1" fieldPosition="0">
        <references count="1">
          <reference field="2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858CA701-B7F7-4DCB-BC14-47E0DCAB0281}" name="Pivottabell4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8:G166"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2" fld="18" subtotal="count" showDataAs="percentOfCol" baseField="0" baseItem="0" numFmtId="9"/>
  </dataFields>
  <formats count="1">
    <format dxfId="18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D8BBBB0D-8C65-4D36-A66C-1A545991C3EC}" name="Pivottabell11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34:C44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5"/>
        <item x="4"/>
        <item x="3"/>
        <item x="0"/>
        <item t="default"/>
      </items>
    </pivotField>
    <pivotField showAll="0"/>
    <pivotField showAll="0"/>
    <pivotField showAll="0"/>
    <pivotField showAll="0"/>
    <pivotField showAll="0"/>
    <pivotField showAll="0"/>
    <pivotField showAll="0"/>
    <pivotField showAll="0"/>
  </pivotFields>
  <rowFields count="1">
    <field x="41"/>
  </rowFields>
  <rowItems count="7">
    <i>
      <x/>
    </i>
    <i>
      <x v="1"/>
    </i>
    <i>
      <x v="2"/>
    </i>
    <i>
      <x v="3"/>
    </i>
    <i>
      <x v="4"/>
    </i>
    <i>
      <x v="5"/>
    </i>
    <i t="grand">
      <x/>
    </i>
  </rowItems>
  <colFields count="1">
    <field x="0"/>
  </colFields>
  <colItems count="1">
    <i>
      <x v="1"/>
    </i>
  </colItems>
  <dataFields count="1">
    <dataField name="Antal av F35"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2EF6591E-F290-4AB9-9B82-573087EEDBFE}" name="Pivottabell9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74:G3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0" fld="36" subtotal="count" showDataAs="percentOfCol" baseField="0" baseItem="0" numFmtId="9"/>
  </dataFields>
  <formats count="1">
    <format dxfId="18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FBD60991-928B-4B13-A369-0E86C59AF0B6}" name="Pivottabell9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62:J3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Medel av F29" fld="35" subtotal="average" baseField="0" baseItem="0"/>
  </dataFields>
  <formats count="2">
    <format dxfId="187">
      <pivotArea grandRow="1" outline="0" collapsedLevelsAreSubtotals="1" fieldPosition="0"/>
    </format>
    <format dxfId="186">
      <pivotArea collapsedLevelsAreSubtotals="1"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52C538F9-FF64-4BD8-8565-8F5C41079395}" name="Pivottabell11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46:C45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3"/>
        <item x="4"/>
        <item x="5"/>
        <item x="2"/>
        <item x="1"/>
        <item t="default"/>
      </items>
    </pivotField>
    <pivotField showAll="0"/>
    <pivotField showAll="0"/>
    <pivotField showAll="0"/>
    <pivotField showAll="0"/>
    <pivotField showAll="0"/>
    <pivotField showAll="0"/>
    <pivotField showAll="0"/>
  </pivotFields>
  <rowFields count="1">
    <field x="42"/>
  </rowFields>
  <rowItems count="7">
    <i>
      <x/>
    </i>
    <i>
      <x v="1"/>
    </i>
    <i>
      <x v="2"/>
    </i>
    <i>
      <x v="3"/>
    </i>
    <i>
      <x v="4"/>
    </i>
    <i>
      <x v="5"/>
    </i>
    <i t="grand">
      <x/>
    </i>
  </rowItems>
  <colFields count="1">
    <field x="0"/>
  </colFields>
  <colItems count="1">
    <i>
      <x v="1"/>
    </i>
  </colItems>
  <dataFields count="1">
    <dataField name="Antal av F36"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6124751-7E58-49DB-A73E-47746EEF0105}" name="Pivottabell2"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4:F5" firstHeaderRow="1" firstDataRow="1" firstDataCol="0" rowPageCount="1" colPageCount="1"/>
  <pivotFields count="50">
    <pivotField showAll="0"/>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axis="axisPage" dataField="1" showAll="0">
      <items count="62">
        <item m="1" x="60"/>
        <item m="1" x="59"/>
        <item m="1" x="58"/>
        <item x="38"/>
        <item x="45"/>
        <item x="33"/>
        <item x="28"/>
        <item x="29"/>
        <item x="47"/>
        <item x="16"/>
        <item x="37"/>
        <item x="46"/>
        <item x="44"/>
        <item x="56"/>
        <item x="31"/>
        <item x="17"/>
        <item x="41"/>
        <item x="51"/>
        <item x="12"/>
        <item x="48"/>
        <item x="55"/>
        <item x="39"/>
        <item x="23"/>
        <item x="53"/>
        <item x="14"/>
        <item x="35"/>
        <item x="49"/>
        <item x="32"/>
        <item x="13"/>
        <item x="15"/>
        <item x="54"/>
        <item x="27"/>
        <item x="0"/>
        <item x="21"/>
        <item x="11"/>
        <item x="26"/>
        <item x="1"/>
        <item x="43"/>
        <item x="3"/>
        <item x="2"/>
        <item x="4"/>
        <item x="6"/>
        <item x="7"/>
        <item x="5"/>
        <item x="8"/>
        <item x="9"/>
        <item x="10"/>
        <item x="18"/>
        <item x="19"/>
        <item x="20"/>
        <item x="22"/>
        <item x="24"/>
        <item x="25"/>
        <item x="30"/>
        <item x="34"/>
        <item x="36"/>
        <item x="40"/>
        <item x="42"/>
        <item x="50"/>
        <item x="52"/>
        <item x="57"/>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5" hier="-1"/>
  </pageFields>
  <dataFields count="1">
    <dataField name="Antal av Klass"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1E05AEE3-DCEF-4597-A482-AE0A01CEC5E5}" name="Pivottabell8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38:G34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1"/>
        <item x="5"/>
        <item x="4"/>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8">
    <i>
      <x/>
    </i>
    <i>
      <x v="1"/>
    </i>
    <i>
      <x v="2"/>
    </i>
    <i>
      <x v="3"/>
    </i>
    <i>
      <x v="4"/>
    </i>
    <i>
      <x v="5"/>
    </i>
    <i>
      <x v="6"/>
    </i>
    <i t="grand">
      <x/>
    </i>
  </rowItems>
  <colFields count="1">
    <field x="0"/>
  </colFields>
  <colItems count="1">
    <i>
      <x v="1"/>
    </i>
  </colItems>
  <dataFields count="1">
    <dataField name="Antal av F27" fld="33" subtotal="count" showDataAs="percentOfCol" baseField="0" baseItem="0" numFmtId="9"/>
  </dataFields>
  <formats count="1">
    <format dxfId="18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36A239C6-5114-4059-9261-28FF3B7C26F0}" name="Pivottabell8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38:C34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1"/>
        <item x="5"/>
        <item x="4"/>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8">
    <i>
      <x/>
    </i>
    <i>
      <x v="1"/>
    </i>
    <i>
      <x v="2"/>
    </i>
    <i>
      <x v="3"/>
    </i>
    <i>
      <x v="4"/>
    </i>
    <i>
      <x v="5"/>
    </i>
    <i>
      <x v="6"/>
    </i>
    <i t="grand">
      <x/>
    </i>
  </rowItems>
  <colFields count="1">
    <field x="0"/>
  </colFields>
  <colItems count="1">
    <i>
      <x v="1"/>
    </i>
  </colItems>
  <dataFields count="1">
    <dataField name="Antal av F27"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D0EC30B-7071-4EBF-B302-51C1229B3E2D}" name="Pivottabell3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98:J107"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axis="axisRow" dataField="1" showAll="0" sortType="ascending">
      <items count="8">
        <item x="0"/>
        <item x="4"/>
        <item x="2"/>
        <item x="3"/>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Medel av F7" fld="13" subtotal="average" baseField="0" baseItem="0"/>
  </dataFields>
  <formats count="2">
    <format dxfId="122">
      <pivotArea grandRow="1" outline="0" collapsedLevelsAreSubtotals="1" fieldPosition="0"/>
    </format>
    <format dxfId="121">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9BB841A-0C18-4F2A-A284-84C3D61704F8}" name="Pivottabell11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22:G43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2"/>
        <item x="4"/>
        <item x="5"/>
        <item x="3"/>
        <item x="0"/>
        <item t="default"/>
      </items>
    </pivotField>
    <pivotField showAll="0"/>
    <pivotField showAll="0"/>
    <pivotField showAll="0"/>
    <pivotField showAll="0"/>
    <pivotField showAll="0"/>
    <pivotField showAll="0"/>
    <pivotField showAll="0"/>
    <pivotField showAll="0"/>
    <pivotField showAll="0"/>
  </pivotFields>
  <rowFields count="1">
    <field x="40"/>
  </rowFields>
  <rowItems count="7">
    <i>
      <x/>
    </i>
    <i>
      <x v="1"/>
    </i>
    <i>
      <x v="2"/>
    </i>
    <i>
      <x v="3"/>
    </i>
    <i>
      <x v="4"/>
    </i>
    <i>
      <x v="5"/>
    </i>
    <i t="grand">
      <x/>
    </i>
  </rowItems>
  <colFields count="1">
    <field x="0"/>
  </colFields>
  <colItems count="1">
    <i>
      <x v="1"/>
    </i>
  </colItems>
  <dataFields count="1">
    <dataField name="Antal av F34" fld="40" subtotal="count" showDataAs="percentOfCol" baseField="0" baseItem="0" numFmtId="9"/>
  </dataFields>
  <formats count="1">
    <format dxfId="1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02B42635-0543-4003-9E39-F3F0D90C892B}" name="Pivottabell4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6:G15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2"/>
        <item x="3"/>
        <item x="1"/>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8">
    <i>
      <x/>
    </i>
    <i>
      <x v="1"/>
    </i>
    <i>
      <x v="2"/>
    </i>
    <i>
      <x v="3"/>
    </i>
    <i>
      <x v="4"/>
    </i>
    <i>
      <x v="5"/>
    </i>
    <i>
      <x v="6"/>
    </i>
    <i t="grand">
      <x/>
    </i>
  </rowItems>
  <colFields count="1">
    <field x="0"/>
  </colFields>
  <colItems count="1">
    <i>
      <x v="1"/>
    </i>
  </colItems>
  <dataFields count="1">
    <dataField name="Antal av F11" fld="17" subtotal="count" showDataAs="percentOfCol" baseField="0" baseItem="0" numFmtId="9"/>
  </dataFields>
  <formats count="1">
    <format dxfId="19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3476E81-2B58-44C9-A19F-C6BB2414387B}" name="Pivottabell11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58:C46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3"/>
        <item x="2"/>
        <item m="1" x="5"/>
        <item x="4"/>
        <item t="default"/>
      </items>
    </pivotField>
    <pivotField showAll="0"/>
    <pivotField showAll="0"/>
    <pivotField showAll="0"/>
    <pivotField showAll="0"/>
    <pivotField showAll="0"/>
    <pivotField showAll="0"/>
  </pivotFields>
  <rowFields count="1">
    <field x="43"/>
  </rowFields>
  <rowItems count="6">
    <i>
      <x/>
    </i>
    <i>
      <x v="1"/>
    </i>
    <i>
      <x v="2"/>
    </i>
    <i>
      <x v="3"/>
    </i>
    <i>
      <x v="5"/>
    </i>
    <i t="grand">
      <x/>
    </i>
  </rowItems>
  <colFields count="1">
    <field x="0"/>
  </colFields>
  <colItems count="1">
    <i>
      <x v="1"/>
    </i>
  </colItems>
  <dataFields count="1">
    <dataField name="Antal av F37"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1A4C9669-AA5B-4016-AEBF-E7CD8FFB9A75}" name="Pivottabell1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C5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3"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886BFD72-6FBD-4AF6-949C-0108E55A861B}" name="Pivottabell81"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02:G31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4" fld="30" subtotal="count" showDataAs="percentOfCol" baseField="0" baseItem="0" numFmtId="9"/>
  </dataFields>
  <formats count="1">
    <format dxfId="19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8C28FE45-1EDE-4726-991B-AF8235B0803B}" name="Pivottabell13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30:C53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9"/>
  </rowFields>
  <rowItems count="2">
    <i>
      <x v="5"/>
    </i>
    <i t="grand">
      <x/>
    </i>
  </rowItems>
  <colFields count="1">
    <field x="0"/>
  </colFields>
  <colItems count="1">
    <i>
      <x v="1"/>
    </i>
  </colItems>
  <dataFields count="1">
    <dataField name="Antal av F43"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AFF437F5-44CF-4A75-B3B5-307BC166FB54}" name="Pivottabell12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70:G47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m="1" x="3"/>
        <item m="1" x="4"/>
        <item m="1" x="5"/>
        <item x="2"/>
        <item t="default"/>
      </items>
    </pivotField>
    <pivotField showAll="0"/>
    <pivotField showAll="0"/>
    <pivotField showAll="0"/>
    <pivotField showAll="0"/>
    <pivotField showAll="0"/>
  </pivotFields>
  <rowFields count="1">
    <field x="44"/>
  </rowFields>
  <rowItems count="4">
    <i>
      <x/>
    </i>
    <i>
      <x v="1"/>
    </i>
    <i>
      <x v="5"/>
    </i>
    <i t="grand">
      <x/>
    </i>
  </rowItems>
  <colFields count="1">
    <field x="0"/>
  </colFields>
  <colItems count="1">
    <i>
      <x v="1"/>
    </i>
  </colItems>
  <dataFields count="1">
    <dataField name="Antal av F38" fld="44" subtotal="count" showDataAs="percentOfCol" baseField="0" baseItem="0" numFmtId="9"/>
  </dataFields>
  <formats count="1">
    <format dxfId="19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1B9AA55C-5FC0-4A22-BB09-C753B0A4311C}" name="Pivottabell6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30:J23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1"/>
        <item x="3"/>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Medel av F18" fld="24" subtotal="average" baseField="0" baseItem="0"/>
  </dataFields>
  <formats count="2">
    <format dxfId="194">
      <pivotArea grandRow="1" outline="0" collapsedLevelsAreSubtotals="1" fieldPosition="0"/>
    </format>
    <format dxfId="193">
      <pivotArea collapsedLevelsAreSubtotals="1" fieldPosition="0">
        <references count="1">
          <reference field="2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97C7A52D-0C50-485E-953A-D4AFDFC3E2BD}" name="Pivottabell66"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42:C25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Antal av F19"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E2B90F57-A35A-415C-B52F-FE65164FDA7E}" name="Pivottabell20"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62:C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axis="axisRow" dataField="1" showAll="0" sortType="ascending">
      <items count="7">
        <item x="0"/>
        <item x="2"/>
        <item x="3"/>
        <item x="1"/>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5"/>
    </i>
    <i t="grand">
      <x/>
    </i>
  </rowItems>
  <colFields count="1">
    <field x="0"/>
  </colFields>
  <colItems count="1">
    <i>
      <x v="1"/>
    </i>
  </colItems>
  <dataFields count="1">
    <dataField name="Antal av F4"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48255BE-E0E5-4F0A-AFBF-226892843EDF}" name="Pivottabell55"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06:J214"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Medel av F16" fld="22" subtotal="average" baseField="0" baseItem="0"/>
  </dataFields>
  <formats count="2">
    <format dxfId="124">
      <pivotArea collapsedLevelsAreSubtotals="1" fieldPosition="0">
        <references count="1">
          <reference field="22" count="0"/>
        </references>
      </pivotArea>
    </format>
    <format dxfId="1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F118F556-2B3A-46F2-A72A-164FD5592EDD}" name="Pivottabell8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14:C32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5"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734F4FC0-BCED-4731-B248-042F005D7C25}" name="Pivottabell33"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0:G118"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axis="axisRow" dataField="1" showAll="0" sortType="ascending">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Antal av F8" fld="14" subtotal="count" showDataAs="percentOfCol" baseField="0" baseItem="0" numFmtId="10"/>
  </dataFields>
  <formats count="3">
    <format dxfId="197">
      <pivotArea collapsedLevelsAreSubtotals="1" fieldPosition="0">
        <references count="1">
          <reference field="14" count="4">
            <x v="0"/>
            <x v="1"/>
            <x v="2"/>
            <x v="3"/>
          </reference>
        </references>
      </pivotArea>
    </format>
    <format dxfId="196">
      <pivotArea collapsedLevelsAreSubtotals="1" fieldPosition="0">
        <references count="1">
          <reference field="14" count="1">
            <x v="4"/>
          </reference>
        </references>
      </pivotArea>
    </format>
    <format dxfId="19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93F930CC-650F-456C-B4FD-8634DCC56764}" name="Pivottabell6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4:C263"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1"/>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0"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76D63842-AC25-44C0-993B-F8DDCDEC581F}" name="Pivottabell10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6:J39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1"/>
    </i>
    <i>
      <x v="5"/>
    </i>
    <i t="grand">
      <x/>
    </i>
  </rowItems>
  <colFields count="1">
    <field x="0"/>
  </colFields>
  <colItems count="1">
    <i>
      <x v="1"/>
    </i>
  </colItems>
  <dataFields count="1">
    <dataField name="Medel av F31" fld="37" subtotal="average" baseField="0" baseItem="0"/>
  </dataFields>
  <formats count="2">
    <format dxfId="199">
      <pivotArea grandRow="1" outline="0" collapsedLevelsAreSubtotals="1" fieldPosition="0"/>
    </format>
    <format dxfId="198">
      <pivotArea collapsedLevelsAreSubtotals="1"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4C45C1C6-1328-4D0A-933F-6F022A4052D6}" name="Pivottabell94"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62:G370"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29" fld="35" subtotal="count" showDataAs="percentOfCol" baseField="0" baseItem="0" numFmtId="9"/>
  </dataFields>
  <formats count="1">
    <format dxfId="20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A7F792CE-53AE-4920-94A1-4CE845903690}" name="Pivottabell8"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O15:P21"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axis="axisRow" dataField="1" showAll="0">
      <items count="9">
        <item m="1" x="6"/>
        <item m="1" x="7"/>
        <item m="1" x="4"/>
        <item x="1"/>
        <item x="0"/>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v="3"/>
    </i>
    <i>
      <x v="4"/>
    </i>
    <i>
      <x v="5"/>
    </i>
    <i>
      <x v="7"/>
    </i>
    <i t="grand">
      <x/>
    </i>
  </rowItems>
  <colFields count="1">
    <field x="0"/>
  </colFields>
  <colItems count="1">
    <i>
      <x v="1"/>
    </i>
  </colItems>
  <dataFields count="1">
    <dataField name="Antal av Kön" fld="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CCA7E901-F057-4120-823A-AA7A964ACCF8}" name="Pivottabell129"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94:C50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2"/>
        <item x="3"/>
        <item x="4"/>
        <item x="5"/>
        <item t="default"/>
      </items>
    </pivotField>
    <pivotField showAll="0"/>
    <pivotField showAll="0"/>
    <pivotField showAll="0"/>
  </pivotFields>
  <rowFields count="1">
    <field x="46"/>
  </rowFields>
  <rowItems count="7">
    <i>
      <x/>
    </i>
    <i>
      <x v="1"/>
    </i>
    <i>
      <x v="2"/>
    </i>
    <i>
      <x v="3"/>
    </i>
    <i>
      <x v="4"/>
    </i>
    <i>
      <x v="5"/>
    </i>
    <i t="grand">
      <x/>
    </i>
  </rowItems>
  <colFields count="1">
    <field x="0"/>
  </colFields>
  <colItems count="1">
    <i>
      <x v="1"/>
    </i>
  </colItems>
  <dataFields count="1">
    <dataField name="Antal av F40"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3BA10C55-D3AF-4678-8D52-890DE6D6920C}" name="Pivottabell15" cacheId="13"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C10:C11" firstHeaderRow="1" firstDataRow="1" firstDataCol="0" rowPageCount="1" colPageCount="1"/>
  <pivotFields count="50">
    <pivotField showAll="0"/>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axis="axisPage" dataField="1" showAll="0">
      <items count="34">
        <item m="1" x="31"/>
        <item m="1" x="32"/>
        <item x="15"/>
        <item x="17"/>
        <item x="3"/>
        <item x="14"/>
        <item x="13"/>
        <item x="20"/>
        <item x="8"/>
        <item x="25"/>
        <item x="2"/>
        <item x="18"/>
        <item x="16"/>
        <item m="1" x="27"/>
        <item x="4"/>
        <item x="19"/>
        <item x="12"/>
        <item x="11"/>
        <item x="0"/>
        <item x="24"/>
        <item x="5"/>
        <item m="1" x="29"/>
        <item x="21"/>
        <item x="22"/>
        <item x="23"/>
        <item x="10"/>
        <item x="9"/>
        <item m="1" x="28"/>
        <item m="1" x="30"/>
        <item x="1"/>
        <item x="6"/>
        <item x="7"/>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4" hier="-1"/>
  </pageFields>
  <dataFields count="1">
    <dataField name="Antal av Program"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5EBBD606-38CA-4230-82DE-37F17642FBF5}" name="Pivottabell27"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6:G95"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showAll="0"/>
    <pivotField axis="axisRow" dataField="1" showAll="0" sortType="ascending">
      <items count="8">
        <item x="0"/>
        <item x="3"/>
        <item x="2"/>
        <item x="4"/>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6" fld="12" subtotal="count" showDataAs="percentOfCol" baseField="0" baseItem="0" numFmtId="10"/>
  </dataFields>
  <formats count="2">
    <format dxfId="202">
      <pivotArea collapsedLevelsAreSubtotals="1" fieldPosition="0">
        <references count="1">
          <reference field="12" count="0"/>
        </references>
      </pivotArea>
    </format>
    <format dxfId="20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2243BB21-10FA-407E-946C-8D96AA02C31A}" name="Pivottabell22" cacheId="13"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4:G82" firstHeaderRow="1" firstDataRow="2" firstDataCol="1"/>
  <pivotFields count="50">
    <pivotField axis="axisCol" showAll="0">
      <items count="3">
        <item m="1" x="1"/>
        <item x="0"/>
        <item t="default"/>
      </items>
    </pivotField>
    <pivotField showAll="0">
      <items count="4">
        <item x="0"/>
        <item x="1"/>
        <item m="1" x="2"/>
        <item t="default"/>
      </items>
    </pivotField>
    <pivotField showAll="0">
      <items count="21">
        <item m="1" x="14"/>
        <item x="5"/>
        <item x="8"/>
        <item m="1" x="16"/>
        <item x="6"/>
        <item m="1" x="19"/>
        <item m="1" x="18"/>
        <item x="1"/>
        <item x="2"/>
        <item x="3"/>
        <item m="1" x="17"/>
        <item x="9"/>
        <item x="10"/>
        <item m="1" x="11"/>
        <item m="1" x="15"/>
        <item m="1" x="13"/>
        <item x="7"/>
        <item x="0"/>
        <item x="4"/>
        <item m="1" x="12"/>
        <item t="default"/>
      </items>
    </pivotField>
    <pivotField showAll="0">
      <items count="5">
        <item m="1" x="1"/>
        <item x="0"/>
        <item m="1" x="2"/>
        <item m="1" x="3"/>
        <item t="default"/>
      </items>
    </pivotField>
    <pivotField showAll="0">
      <items count="34">
        <item x="0"/>
        <item m="1" x="31"/>
        <item x="12"/>
        <item x="8"/>
        <item x="11"/>
        <item x="3"/>
        <item m="1" x="29"/>
        <item x="15"/>
        <item x="19"/>
        <item x="20"/>
        <item m="1" x="30"/>
        <item x="10"/>
        <item x="24"/>
        <item x="9"/>
        <item x="18"/>
        <item x="7"/>
        <item x="14"/>
        <item x="16"/>
        <item x="25"/>
        <item x="23"/>
        <item x="17"/>
        <item m="1" x="27"/>
        <item m="1" x="28"/>
        <item x="21"/>
        <item x="6"/>
        <item x="4"/>
        <item x="13"/>
        <item x="2"/>
        <item x="5"/>
        <item m="1" x="32"/>
        <item x="22"/>
        <item x="1"/>
        <item m="1" x="26"/>
        <item t="default"/>
      </items>
    </pivotField>
    <pivotField showAll="0">
      <items count="62">
        <item m="1" x="59"/>
        <item m="1" x="58"/>
        <item m="1" x="60"/>
        <item x="2"/>
        <item x="20"/>
        <item x="50"/>
        <item x="18"/>
        <item x="19"/>
        <item x="52"/>
        <item x="0"/>
        <item x="30"/>
        <item x="17"/>
        <item x="16"/>
        <item x="11"/>
        <item x="54"/>
        <item x="45"/>
        <item x="44"/>
        <item x="31"/>
        <item x="32"/>
        <item x="13"/>
        <item x="33"/>
        <item x="55"/>
        <item x="36"/>
        <item x="22"/>
        <item x="25"/>
        <item x="46"/>
        <item x="34"/>
        <item x="40"/>
        <item x="37"/>
        <item x="15"/>
        <item x="27"/>
        <item x="29"/>
        <item x="53"/>
        <item x="24"/>
        <item x="23"/>
        <item x="14"/>
        <item x="3"/>
        <item x="4"/>
        <item x="10"/>
        <item x="6"/>
        <item x="12"/>
        <item x="41"/>
        <item x="43"/>
        <item x="21"/>
        <item x="26"/>
        <item x="38"/>
        <item x="7"/>
        <item x="5"/>
        <item x="28"/>
        <item x="42"/>
        <item x="47"/>
        <item x="56"/>
        <item x="39"/>
        <item x="57"/>
        <item x="35"/>
        <item x="49"/>
        <item x="48"/>
        <item x="1"/>
        <item x="9"/>
        <item x="8"/>
        <item x="51"/>
        <item t="default"/>
      </items>
    </pivotField>
    <pivotField showAll="0">
      <items count="9">
        <item m="1" x="5"/>
        <item m="1" x="6"/>
        <item x="3"/>
        <item x="1"/>
        <item x="0"/>
        <item m="1" x="7"/>
        <item x="2"/>
        <item m="1" x="4"/>
        <item t="default"/>
      </items>
    </pivotField>
    <pivotField showAll="0"/>
    <pivotField showAll="0"/>
    <pivotField showAll="0"/>
    <pivotField showAll="0"/>
    <pivotField axis="axisRow" dataField="1" showAll="0" sortType="ascending">
      <items count="8">
        <item x="0"/>
        <item x="2"/>
        <item x="1"/>
        <item x="3"/>
        <item x="5"/>
        <item m="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1"/>
    </i>
    <i>
      <x v="2"/>
    </i>
    <i>
      <x v="3"/>
    </i>
    <i>
      <x v="4"/>
    </i>
    <i>
      <x v="6"/>
    </i>
    <i t="grand">
      <x/>
    </i>
  </rowItems>
  <colFields count="1">
    <field x="0"/>
  </colFields>
  <colItems count="1">
    <i>
      <x v="1"/>
    </i>
  </colItems>
  <dataFields count="1">
    <dataField name="Antal av F5" fld="11" subtotal="count" showDataAs="percentOfCol" baseField="0" baseItem="0" numFmtId="10"/>
  </dataFields>
  <formats count="3">
    <format dxfId="205">
      <pivotArea collapsedLevelsAreSubtotals="1" fieldPosition="0">
        <references count="1">
          <reference field="11" count="0"/>
        </references>
      </pivotArea>
    </format>
    <format dxfId="204">
      <pivotArea dataOnly="0" labelOnly="1" fieldPosition="0">
        <references count="1">
          <reference field="11" count="0"/>
        </references>
      </pivotArea>
    </format>
    <format dxfId="20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30822D69-3B2E-4D62-AD05-3E6C20E5CB02}" sourceName="Utförare">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5"/>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3">
        <i x="0" s="1"/>
        <i x="1" s="1"/>
        <i x="2"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Program1" xr10:uid="{EF7D9695-A16A-4663-AB1B-78EE93D6F8D3}" sourceName="Program">
  <pivotTables>
    <pivotTable tabId="4" name="Pivottabell113"/>
    <pivotTable tabId="4" name="Pivottabell1"/>
    <pivotTable tabId="4" name="Pivottabell10"/>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
    <pivotTable tabId="4" name="Pivottabell110"/>
    <pivotTable tabId="4" name="Pivottabell111"/>
    <pivotTable tabId="4" name="Pivottabell112"/>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
    <pivotTable tabId="4" name="Pivottabell20"/>
    <pivotTable tabId="4" name="Pivottabell21"/>
    <pivotTable tabId="4" name="Pivottabell22"/>
    <pivotTable tabId="4" name="Pivottabell23"/>
    <pivotTable tabId="4" name="Pivottabell24"/>
    <pivotTable tabId="4" name="Pivottabell25"/>
    <pivotTable tabId="4" name="Pivottabell26"/>
    <pivotTable tabId="4" name="Pivottabell27"/>
    <pivotTable tabId="4" name="Pivottabell28"/>
    <pivotTable tabId="4" name="Pivottabell29"/>
    <pivotTable tabId="4" name="Pivottabell3"/>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89"/>
    <pivotTable tabId="4" name="Pivottabell9"/>
    <pivotTable tabId="4" name="Pivottabell90"/>
    <pivotTable tabId="4" name="Pivottabell91"/>
    <pivotTable tabId="4" name="Pivottabell92"/>
    <pivotTable tabId="4" name="Pivottabell93"/>
    <pivotTable tabId="4" name="Pivottabell94"/>
    <pivotTable tabId="4" name="Pivottabell95"/>
    <pivotTable tabId="4" name="Pivottabell96"/>
    <pivotTable tabId="4" name="Pivottabell97"/>
    <pivotTable tabId="4" name="Pivottabell98"/>
    <pivotTable tabId="4" name="Pivottabell99"/>
  </pivotTables>
  <data>
    <tabular pivotCacheId="957564867" showMissing="0">
      <items count="34">
        <i x="0" s="1"/>
        <i x="12" s="1"/>
        <i x="8" s="1"/>
        <i x="11" s="1"/>
        <i x="3" s="1"/>
        <i x="15" s="1"/>
        <i x="19" s="1"/>
        <i x="20" s="1"/>
        <i x="10" s="1"/>
        <i x="24" s="1"/>
        <i x="9" s="1"/>
        <i x="18" s="1"/>
        <i x="7" s="1"/>
        <i x="14" s="1"/>
        <i x="16" s="1"/>
        <i x="25" s="1"/>
        <i x="23" s="1"/>
        <i x="17" s="1"/>
        <i x="21" s="1"/>
        <i x="6" s="1"/>
        <i x="4" s="1"/>
        <i x="13" s="1"/>
        <i x="2" s="1"/>
        <i x="5" s="1"/>
        <i x="22" s="1"/>
        <i x="1" s="1"/>
        <i x="31" s="1" nd="1"/>
        <i x="28" s="1" nd="1"/>
        <i x="30" s="1" nd="1"/>
        <i x="27" s="1" nd="1"/>
        <i x="29" s="1" nd="1"/>
        <i x="32" s="1" nd="1"/>
        <i x="33" s="1" nd="1"/>
        <i x="26"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1" xr10:uid="{1F42A66D-713B-463D-A79D-12118A8ED1A2}" sourceName="Utförare">
  <pivotTables>
    <pivotTable tabId="4" name="Pivottabell1"/>
  </pivotTables>
  <data>
    <tabular pivotCacheId="957564867">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90E36034-EA42-49DF-A734-1A9122A17967}" sourceName="Resultatenhet">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5"/>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20">
        <i x="5" s="1"/>
        <i x="8" s="1"/>
        <i x="6" s="1"/>
        <i x="1" s="1"/>
        <i x="2" s="1"/>
        <i x="3" s="1"/>
        <i x="9" s="1"/>
        <i x="10" s="1"/>
        <i x="7" s="1"/>
        <i x="0" s="1"/>
        <i x="4" s="1"/>
        <i x="14" s="1" nd="1"/>
        <i x="16" s="1" nd="1"/>
        <i x="19" s="1" nd="1"/>
        <i x="18" s="1" nd="1"/>
        <i x="17" s="1" nd="1"/>
        <i x="11" s="1" nd="1"/>
        <i x="15" s="1" nd="1"/>
        <i x="13" s="1" nd="1"/>
        <i x="1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skurs" xr10:uid="{0DB82800-2D41-4DE8-BA69-158DE15D2249}" sourceName="Årskurs">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5"/>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4">
        <i x="0" s="1"/>
        <i x="1" s="1" nd="1"/>
        <i x="2" s="1" nd="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 xr10:uid="{24D77BAA-8755-4665-BCDA-87CC5F0A45A3}" sourceName="Klass">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5"/>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61">
        <i x="2" s="1"/>
        <i x="20" s="1"/>
        <i x="50" s="1"/>
        <i x="18" s="1"/>
        <i x="19" s="1"/>
        <i x="52" s="1"/>
        <i x="0" s="1"/>
        <i x="30" s="1"/>
        <i x="17" s="1"/>
        <i x="16" s="1"/>
        <i x="11" s="1"/>
        <i x="54" s="1"/>
        <i x="45" s="1"/>
        <i x="44" s="1"/>
        <i x="31" s="1"/>
        <i x="32" s="1"/>
        <i x="13" s="1"/>
        <i x="33" s="1"/>
        <i x="55" s="1"/>
        <i x="36" s="1"/>
        <i x="22" s="1"/>
        <i x="25" s="1"/>
        <i x="46" s="1"/>
        <i x="34" s="1"/>
        <i x="40" s="1"/>
        <i x="37" s="1"/>
        <i x="15" s="1"/>
        <i x="27" s="1"/>
        <i x="29" s="1"/>
        <i x="53" s="1"/>
        <i x="24" s="1"/>
        <i x="23" s="1"/>
        <i x="14" s="1"/>
        <i x="3" s="1"/>
        <i x="4" s="1"/>
        <i x="10" s="1"/>
        <i x="6" s="1"/>
        <i x="12" s="1"/>
        <i x="41" s="1"/>
        <i x="43" s="1"/>
        <i x="21" s="1"/>
        <i x="26" s="1"/>
        <i x="38" s="1"/>
        <i x="7" s="1"/>
        <i x="5" s="1"/>
        <i x="28" s="1"/>
        <i x="42" s="1"/>
        <i x="47" s="1"/>
        <i x="56" s="1"/>
        <i x="39" s="1"/>
        <i x="57" s="1"/>
        <i x="35" s="1"/>
        <i x="49" s="1"/>
        <i x="48" s="1"/>
        <i x="1" s="1"/>
        <i x="9" s="1"/>
        <i x="8" s="1"/>
        <i x="51" s="1"/>
        <i x="59" s="1" nd="1"/>
        <i x="58" s="1" nd="1"/>
        <i x="60"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67969F04-2B85-4D24-878C-8323D993B453}" sourceName="Kön">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5"/>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8">
        <i x="3" s="1"/>
        <i x="1" s="1"/>
        <i x="0" s="1"/>
        <i x="2" s="1"/>
        <i x="5" s="1" nd="1"/>
        <i x="6" s="1" nd="1"/>
        <i x="7" s="1" nd="1"/>
        <i x="4"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Program" xr10:uid="{549E01C9-8E44-4E2F-8212-43CC76328848}" sourceName="Program">
  <pivotTables>
    <pivotTable tabId="9" name="Pivottabell15"/>
    <pivotTable tabId="9" name="Pivottabell1"/>
    <pivotTable tabId="9" name="Pivottabell10"/>
    <pivotTable tabId="9" name="Pivottabell11"/>
    <pivotTable tabId="9" name="Pivottabell12"/>
    <pivotTable tabId="9" name="Pivottabell13"/>
    <pivotTable tabId="9" name="Pivottabell14"/>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33">
        <i x="0" s="1"/>
        <i x="12" s="1"/>
        <i x="8" s="1"/>
        <i x="11" s="1"/>
        <i x="3" s="1"/>
        <i x="15" s="1"/>
        <i x="19" s="1"/>
        <i x="20" s="1"/>
        <i x="10" s="1"/>
        <i x="24" s="1"/>
        <i x="9" s="1"/>
        <i x="18" s="1"/>
        <i x="7" s="1"/>
        <i x="14" s="1"/>
        <i x="16" s="1"/>
        <i x="25" s="1"/>
        <i x="23" s="1"/>
        <i x="17" s="1"/>
        <i x="21" s="1"/>
        <i x="6" s="1"/>
        <i x="4" s="1"/>
        <i x="13" s="1"/>
        <i x="2" s="1"/>
        <i x="5" s="1"/>
        <i x="22" s="1"/>
        <i x="1" s="1"/>
        <i x="31" s="1" nd="1"/>
        <i x="29" s="1" nd="1"/>
        <i x="30" s="1" nd="1"/>
        <i x="27" s="1" nd="1"/>
        <i x="28" s="1" nd="1"/>
        <i x="32" s="1" nd="1"/>
        <i x="26"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99F22F8D-D8B7-40FD-8DE4-1A8FEC277743}" sourceName="Resultatenhet">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showMissing="0">
      <items count="15">
        <i x="5" s="1"/>
        <i x="8" s="1"/>
        <i x="6" s="1"/>
        <i x="1" s="1"/>
        <i x="2" s="1"/>
        <i x="3" s="1"/>
        <i x="9" s="1"/>
        <i x="10" s="1"/>
        <i x="7" s="1"/>
        <i x="0" s="1"/>
        <i x="4" s="1"/>
        <i x="14" s="1" nd="1"/>
        <i x="13" s="1" nd="1"/>
        <i x="12" s="1" nd="1"/>
        <i x="11"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1" xr10:uid="{46F4DC82-699B-41C7-AA47-0933F85B8C2E}" sourceName="Klass">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showMissing="0">
      <items count="60">
        <i x="2" s="1"/>
        <i x="21" s="1"/>
        <i x="51" s="1"/>
        <i x="19" s="1"/>
        <i x="20" s="1"/>
        <i x="53" s="1"/>
        <i x="0" s="1"/>
        <i x="31" s="1"/>
        <i x="18" s="1"/>
        <i x="17" s="1"/>
        <i x="12" s="1"/>
        <i x="55" s="1"/>
        <i x="46" s="1"/>
        <i x="45" s="1"/>
        <i x="32" s="1"/>
        <i x="33" s="1"/>
        <i x="14" s="1"/>
        <i x="34" s="1"/>
        <i x="56" s="1"/>
        <i x="37" s="1"/>
        <i x="23" s="1"/>
        <i x="26" s="1"/>
        <i x="47" s="1"/>
        <i x="35" s="1"/>
        <i x="41" s="1"/>
        <i x="38" s="1"/>
        <i x="16" s="1"/>
        <i x="28" s="1"/>
        <i x="30" s="1"/>
        <i x="54" s="1"/>
        <i x="25" s="1"/>
        <i x="24" s="1"/>
        <i x="15" s="1"/>
        <i x="3" s="1"/>
        <i x="5" s="1"/>
        <i x="11" s="1"/>
        <i x="7" s="1"/>
        <i x="13" s="1"/>
        <i x="42" s="1"/>
        <i x="44" s="1"/>
        <i x="22" s="1"/>
        <i x="27" s="1"/>
        <i x="39" s="1"/>
        <i x="8" s="1"/>
        <i x="6" s="1"/>
        <i x="29" s="1"/>
        <i x="43" s="1"/>
        <i x="48" s="1"/>
        <i x="57" s="1"/>
        <i x="40" s="1"/>
        <i x="58" s="1"/>
        <i x="36" s="1"/>
        <i x="50" s="1"/>
        <i x="49" s="1"/>
        <i x="1" s="1"/>
        <i x="10" s="1"/>
        <i x="9" s="1"/>
        <i x="52" s="1"/>
        <i x="4" s="1"/>
        <i x="59"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B0FC9AF6-86B6-4DC9-AD94-D78E1ED4FD79}" sourceName="Kön">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 tabId="4" name="Pivottabell113"/>
  </pivotTables>
  <data>
    <tabular pivotCacheId="957564867" showMissing="0">
      <items count="8">
        <i x="3" s="1"/>
        <i x="1" s="1"/>
        <i x="0" s="1"/>
        <i x="2" s="1"/>
        <i x="5" s="1" nd="1"/>
        <i x="6" s="1" nd="1"/>
        <i x="7"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1" xr10:uid="{A50F3E67-890D-492C-A8D5-A7E870D81FE7}" cache="Utsnitt_Utförare" caption="Utförare" rowHeight="241300"/>
  <slicer name="Resultatenhet 2" xr10:uid="{BE5AA06B-F48F-4399-872D-468FA32FB265}" cache="Utsnitt_Resultatenhet" caption="Resultatenhet" rowHeight="241300"/>
  <slicer name="Klass 2" xr10:uid="{02026287-D866-4145-B617-BF7B2286422F}" cache="Utsnitt_Klass" caption="Klass" rowHeight="241300"/>
  <slicer name="Kön 2" xr10:uid="{EF767839-0198-4EFB-B25F-D928226B8F1F}" cache="Utsnitt_Kön" caption="Kön" rowHeight="241300"/>
  <slicer name="Program 2" xr10:uid="{189B45BD-0F85-4ED5-968F-5B3FAD2C26E6}" cache="Utsnitt_Program" caption="Program" startItem="8"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81117CD1-B772-4450-8676-23278B391B4C}" cache="Utsnitt_Resultatenhet1" caption="Resultatenhet" rowHeight="241300"/>
  <slicer name="Klass 3" xr10:uid="{CB82961C-5AB4-48BF-AB42-E173F43A7E58}" cache="Utsnitt_Klass1" caption="Klass" rowHeight="241300"/>
  <slicer name="Kön 3" xr10:uid="{507577E9-DA86-4729-A175-0DE831FD820B}" cache="Utsnitt_Kön1" caption="Kön" rowHeight="241300"/>
  <slicer name="Program 3" xr10:uid="{0B086B9B-E36B-47A1-9FD3-D2BE3E4C9A42}" cache="Utsnitt_Program1" caption="Program" rowHeight="241300"/>
  <slicer name="Utförare 3" xr10:uid="{4859C90F-5BE3-49F8-BB25-E7296AB4111C}" cache="Utsnitt_Utförare1" caption="Utförar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xr10:uid="{B4A4B396-172D-47C8-B54B-000DDBD0B377}" cache="Utsnitt_Utförare" caption="Utförare" rowHeight="241300"/>
  <slicer name="Resultatenhet" xr10:uid="{59F06CCE-EDDC-4D7C-96F8-BCF5CBC0F42E}" cache="Utsnitt_Resultatenhet" caption="Resultatenhet" rowHeight="241300"/>
  <slicer name="Årskurs" xr10:uid="{C66F9C0E-4BBD-42B6-8228-A5E287CA3A6A}" cache="Utsnitt_Årskurs" caption="Årskurs" rowHeight="241300"/>
  <slicer name="Klass" xr10:uid="{DA827C22-E1C2-4CF6-966E-C9984A057E44}" cache="Utsnitt_Klass" caption="Klass" rowHeight="241300"/>
  <slicer name="Kön" xr10:uid="{79666F3E-68AA-4C12-92B7-6B17B585D5FD}" cache="Utsnitt_Kön" caption="Kön" rowHeight="241300"/>
  <slicer name="Program" xr10:uid="{E626B0E2-4BDD-49CD-8CCA-BA09EF9EC600}" cache="Utsnitt_Program" caption="Program"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B05A7BBF-1139-453C-9B23-3259264F8E47}" cache="Utsnitt_Resultatenhet1" caption="Resultatenhet" startItem="3" rowHeight="241300"/>
  <slicer name="Klass 1" xr10:uid="{3D8A3AC2-1BA0-4F09-85BF-902D9406A423}" cache="Utsnitt_Klass1" caption="Klass" rowHeight="241300"/>
  <slicer name="Kön 1" xr10:uid="{3A5AF047-51F5-4AE1-A9DA-EA315CB1DEA3}" cache="Utsnitt_Kön1" caption="Kön" rowHeight="241300"/>
  <slicer name="Program 1" xr10:uid="{C18B3EB1-F02F-4C09-8E54-5F6869CE155B}" cache="Utsnitt_Program1" caption="Program" rowHeight="241300"/>
  <slicer name="Utförare 2" xr10:uid="{9F688169-D38F-444C-9BA6-7DD44C7753EF}" cache="Utsnitt_Utförare1" caption="Utförar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CDEB20-3281-4375-BD6A-0B3EC15723A4}" name="Tabell15" displayName="Tabell15" ref="B3:G71" totalsRowShown="0">
  <autoFilter ref="B3:G71" xr:uid="{B6CDEB20-3281-4375-BD6A-0B3EC15723A4}">
    <filterColumn colId="0">
      <customFilters>
        <customFilter operator="notEqual" val=" "/>
      </customFilters>
    </filterColumn>
  </autoFilter>
  <sortState xmlns:xlrd2="http://schemas.microsoft.com/office/spreadsheetml/2017/richdata2" ref="B4:G71">
    <sortCondition ref="C3:C71"/>
  </sortState>
  <tableColumns count="6">
    <tableColumn id="1" xr3:uid="{DA209688-F27C-4737-949E-2D14A518630D}" name="Enhet"/>
    <tableColumn id="2" xr3:uid="{4C78E923-9799-45AE-8F42-40B1545E7216}" name="Skolenhet"/>
    <tableColumn id="3" xr3:uid="{E8475B77-0902-4852-915C-59BE87CE42F8}" name="Aktuell klass" dataDxfId="3"/>
    <tableColumn id="4" xr3:uid="{43FAE617-8029-4F71-BC6C-B6B45D7839C7}" name="Antal i klassen " dataDxfId="2"/>
    <tableColumn id="5" xr3:uid="{5C9CD7DD-6133-4767-931F-CBA4C403CF8C}" name="Antal svar" dataDxfId="1"/>
    <tableColumn id="6" xr3:uid="{59E100F3-C4DB-4F28-9BF0-52B7A3EDFE76}" name="Svarsfrekvens"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pivotTable" Target="../pivotTables/pivotTable26.xml"/><Relationship Id="rId117" Type="http://schemas.openxmlformats.org/officeDocument/2006/relationships/pivotTable" Target="../pivotTables/pivotTable117.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12" Type="http://schemas.openxmlformats.org/officeDocument/2006/relationships/pivotTable" Target="../pivotTables/pivotTable112.xml"/><Relationship Id="rId133" Type="http://schemas.openxmlformats.org/officeDocument/2006/relationships/pivotTable" Target="../pivotTables/pivotTable133.xml"/><Relationship Id="rId138" Type="http://schemas.openxmlformats.org/officeDocument/2006/relationships/pivotTable" Target="../pivotTables/pivotTable138.xml"/><Relationship Id="rId16" Type="http://schemas.openxmlformats.org/officeDocument/2006/relationships/pivotTable" Target="../pivotTables/pivotTable16.xml"/><Relationship Id="rId107" Type="http://schemas.openxmlformats.org/officeDocument/2006/relationships/pivotTable" Target="../pivotTables/pivotTable107.xml"/><Relationship Id="rId11" Type="http://schemas.openxmlformats.org/officeDocument/2006/relationships/pivotTable" Target="../pivotTables/pivotTable11.xml"/><Relationship Id="rId32" Type="http://schemas.openxmlformats.org/officeDocument/2006/relationships/pivotTable" Target="../pivotTables/pivotTable32.xml"/><Relationship Id="rId37" Type="http://schemas.openxmlformats.org/officeDocument/2006/relationships/pivotTable" Target="../pivotTables/pivotTable37.xml"/><Relationship Id="rId53" Type="http://schemas.openxmlformats.org/officeDocument/2006/relationships/pivotTable" Target="../pivotTables/pivotTable53.xml"/><Relationship Id="rId58" Type="http://schemas.openxmlformats.org/officeDocument/2006/relationships/pivotTable" Target="../pivotTables/pivotTable58.xml"/><Relationship Id="rId74" Type="http://schemas.openxmlformats.org/officeDocument/2006/relationships/pivotTable" Target="../pivotTables/pivotTable74.xml"/><Relationship Id="rId79" Type="http://schemas.openxmlformats.org/officeDocument/2006/relationships/pivotTable" Target="../pivotTables/pivotTable79.xml"/><Relationship Id="rId102" Type="http://schemas.openxmlformats.org/officeDocument/2006/relationships/pivotTable" Target="../pivotTables/pivotTable102.xml"/><Relationship Id="rId123" Type="http://schemas.openxmlformats.org/officeDocument/2006/relationships/pivotTable" Target="../pivotTables/pivotTable123.xml"/><Relationship Id="rId128" Type="http://schemas.openxmlformats.org/officeDocument/2006/relationships/pivotTable" Target="../pivotTables/pivotTable128.xml"/><Relationship Id="rId5" Type="http://schemas.openxmlformats.org/officeDocument/2006/relationships/pivotTable" Target="../pivotTables/pivotTable5.xml"/><Relationship Id="rId90" Type="http://schemas.openxmlformats.org/officeDocument/2006/relationships/pivotTable" Target="../pivotTables/pivotTable90.xml"/><Relationship Id="rId95" Type="http://schemas.openxmlformats.org/officeDocument/2006/relationships/pivotTable" Target="../pivotTables/pivotTable95.xml"/><Relationship Id="rId22" Type="http://schemas.openxmlformats.org/officeDocument/2006/relationships/pivotTable" Target="../pivotTables/pivotTable22.xml"/><Relationship Id="rId27" Type="http://schemas.openxmlformats.org/officeDocument/2006/relationships/pivotTable" Target="../pivotTables/pivotTable27.xml"/><Relationship Id="rId43" Type="http://schemas.openxmlformats.org/officeDocument/2006/relationships/pivotTable" Target="../pivotTables/pivotTable43.xml"/><Relationship Id="rId48" Type="http://schemas.openxmlformats.org/officeDocument/2006/relationships/pivotTable" Target="../pivotTables/pivotTable48.xml"/><Relationship Id="rId64" Type="http://schemas.openxmlformats.org/officeDocument/2006/relationships/pivotTable" Target="../pivotTables/pivotTable64.xml"/><Relationship Id="rId69" Type="http://schemas.openxmlformats.org/officeDocument/2006/relationships/pivotTable" Target="../pivotTables/pivotTable69.xml"/><Relationship Id="rId113" Type="http://schemas.openxmlformats.org/officeDocument/2006/relationships/pivotTable" Target="../pivotTables/pivotTable113.xml"/><Relationship Id="rId118" Type="http://schemas.openxmlformats.org/officeDocument/2006/relationships/pivotTable" Target="../pivotTables/pivotTable118.xml"/><Relationship Id="rId134" Type="http://schemas.openxmlformats.org/officeDocument/2006/relationships/pivotTable" Target="../pivotTables/pivotTable134.xml"/><Relationship Id="rId139" Type="http://schemas.openxmlformats.org/officeDocument/2006/relationships/printerSettings" Target="../printerSettings/printerSettings6.bin"/><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121" Type="http://schemas.openxmlformats.org/officeDocument/2006/relationships/pivotTable" Target="../pivotTables/pivotTable12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103" Type="http://schemas.openxmlformats.org/officeDocument/2006/relationships/pivotTable" Target="../pivotTables/pivotTable103.xml"/><Relationship Id="rId108" Type="http://schemas.openxmlformats.org/officeDocument/2006/relationships/pivotTable" Target="../pivotTables/pivotTable108.xml"/><Relationship Id="rId116" Type="http://schemas.openxmlformats.org/officeDocument/2006/relationships/pivotTable" Target="../pivotTables/pivotTable116.xml"/><Relationship Id="rId124" Type="http://schemas.openxmlformats.org/officeDocument/2006/relationships/pivotTable" Target="../pivotTables/pivotTable124.xml"/><Relationship Id="rId129" Type="http://schemas.openxmlformats.org/officeDocument/2006/relationships/pivotTable" Target="../pivotTables/pivotTable129.xml"/><Relationship Id="rId137" Type="http://schemas.openxmlformats.org/officeDocument/2006/relationships/pivotTable" Target="../pivotTables/pivotTable13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11" Type="http://schemas.openxmlformats.org/officeDocument/2006/relationships/pivotTable" Target="../pivotTables/pivotTable111.xml"/><Relationship Id="rId132" Type="http://schemas.openxmlformats.org/officeDocument/2006/relationships/pivotTable" Target="../pivotTables/pivotTable132.xml"/><Relationship Id="rId140" Type="http://schemas.openxmlformats.org/officeDocument/2006/relationships/drawing" Target="../drawings/drawing5.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6" Type="http://schemas.openxmlformats.org/officeDocument/2006/relationships/pivotTable" Target="../pivotTables/pivotTable106.xml"/><Relationship Id="rId114" Type="http://schemas.openxmlformats.org/officeDocument/2006/relationships/pivotTable" Target="../pivotTables/pivotTable114.xml"/><Relationship Id="rId119" Type="http://schemas.openxmlformats.org/officeDocument/2006/relationships/pivotTable" Target="../pivotTables/pivotTable119.xml"/><Relationship Id="rId127" Type="http://schemas.openxmlformats.org/officeDocument/2006/relationships/pivotTable" Target="../pivotTables/pivotTable12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101" Type="http://schemas.openxmlformats.org/officeDocument/2006/relationships/pivotTable" Target="../pivotTables/pivotTable101.xml"/><Relationship Id="rId122" Type="http://schemas.openxmlformats.org/officeDocument/2006/relationships/pivotTable" Target="../pivotTables/pivotTable122.xml"/><Relationship Id="rId130" Type="http://schemas.openxmlformats.org/officeDocument/2006/relationships/pivotTable" Target="../pivotTables/pivotTable130.xml"/><Relationship Id="rId135" Type="http://schemas.openxmlformats.org/officeDocument/2006/relationships/pivotTable" Target="../pivotTables/pivotTable135.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109" Type="http://schemas.openxmlformats.org/officeDocument/2006/relationships/pivotTable" Target="../pivotTables/pivotTable10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97" Type="http://schemas.openxmlformats.org/officeDocument/2006/relationships/pivotTable" Target="../pivotTables/pivotTable97.xml"/><Relationship Id="rId104" Type="http://schemas.openxmlformats.org/officeDocument/2006/relationships/pivotTable" Target="../pivotTables/pivotTable104.xml"/><Relationship Id="rId120" Type="http://schemas.openxmlformats.org/officeDocument/2006/relationships/pivotTable" Target="../pivotTables/pivotTable120.xml"/><Relationship Id="rId125" Type="http://schemas.openxmlformats.org/officeDocument/2006/relationships/pivotTable" Target="../pivotTables/pivotTable125.xml"/><Relationship Id="rId141" Type="http://schemas.microsoft.com/office/2007/relationships/slicer" Target="../slicers/slicer3.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29" Type="http://schemas.openxmlformats.org/officeDocument/2006/relationships/pivotTable" Target="../pivotTables/pivotTable29.xml"/><Relationship Id="rId24" Type="http://schemas.openxmlformats.org/officeDocument/2006/relationships/pivotTable" Target="../pivotTables/pivotTable24.xml"/><Relationship Id="rId40" Type="http://schemas.openxmlformats.org/officeDocument/2006/relationships/pivotTable" Target="../pivotTables/pivotTable40.xml"/><Relationship Id="rId45" Type="http://schemas.openxmlformats.org/officeDocument/2006/relationships/pivotTable" Target="../pivotTables/pivotTable45.xml"/><Relationship Id="rId66" Type="http://schemas.openxmlformats.org/officeDocument/2006/relationships/pivotTable" Target="../pivotTables/pivotTable66.xml"/><Relationship Id="rId87" Type="http://schemas.openxmlformats.org/officeDocument/2006/relationships/pivotTable" Target="../pivotTables/pivotTable87.xml"/><Relationship Id="rId110" Type="http://schemas.openxmlformats.org/officeDocument/2006/relationships/pivotTable" Target="../pivotTables/pivotTable110.xml"/><Relationship Id="rId115" Type="http://schemas.openxmlformats.org/officeDocument/2006/relationships/pivotTable" Target="../pivotTables/pivotTable115.xml"/><Relationship Id="rId131" Type="http://schemas.openxmlformats.org/officeDocument/2006/relationships/pivotTable" Target="../pivotTables/pivotTable131.xml"/><Relationship Id="rId136" Type="http://schemas.openxmlformats.org/officeDocument/2006/relationships/pivotTable" Target="../pivotTables/pivotTable136.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14" Type="http://schemas.openxmlformats.org/officeDocument/2006/relationships/pivotTable" Target="../pivotTables/pivotTable14.xml"/><Relationship Id="rId30" Type="http://schemas.openxmlformats.org/officeDocument/2006/relationships/pivotTable" Target="../pivotTables/pivotTable30.xml"/><Relationship Id="rId35" Type="http://schemas.openxmlformats.org/officeDocument/2006/relationships/pivotTable" Target="../pivotTables/pivotTable35.xml"/><Relationship Id="rId56" Type="http://schemas.openxmlformats.org/officeDocument/2006/relationships/pivotTable" Target="../pivotTables/pivotTable56.xml"/><Relationship Id="rId77" Type="http://schemas.openxmlformats.org/officeDocument/2006/relationships/pivotTable" Target="../pivotTables/pivotTable77.xml"/><Relationship Id="rId100" Type="http://schemas.openxmlformats.org/officeDocument/2006/relationships/pivotTable" Target="../pivotTables/pivotTable100.xml"/><Relationship Id="rId105" Type="http://schemas.openxmlformats.org/officeDocument/2006/relationships/pivotTable" Target="../pivotTables/pivotTable105.xml"/><Relationship Id="rId126" Type="http://schemas.openxmlformats.org/officeDocument/2006/relationships/pivotTable" Target="../pivotTables/pivotTable126.xml"/></Relationships>
</file>

<file path=xl/worksheets/_rels/sheet8.xml.rels><?xml version="1.0" encoding="UTF-8" standalone="yes"?>
<Relationships xmlns="http://schemas.openxmlformats.org/package/2006/relationships"><Relationship Id="rId26" Type="http://schemas.openxmlformats.org/officeDocument/2006/relationships/pivotTable" Target="../pivotTables/pivotTable164.xml"/><Relationship Id="rId21" Type="http://schemas.openxmlformats.org/officeDocument/2006/relationships/pivotTable" Target="../pivotTables/pivotTable159.xml"/><Relationship Id="rId42" Type="http://schemas.openxmlformats.org/officeDocument/2006/relationships/pivotTable" Target="../pivotTables/pivotTable180.xml"/><Relationship Id="rId47" Type="http://schemas.openxmlformats.org/officeDocument/2006/relationships/pivotTable" Target="../pivotTables/pivotTable185.xml"/><Relationship Id="rId63" Type="http://schemas.openxmlformats.org/officeDocument/2006/relationships/pivotTable" Target="../pivotTables/pivotTable201.xml"/><Relationship Id="rId68" Type="http://schemas.openxmlformats.org/officeDocument/2006/relationships/pivotTable" Target="../pivotTables/pivotTable206.xml"/><Relationship Id="rId84" Type="http://schemas.openxmlformats.org/officeDocument/2006/relationships/pivotTable" Target="../pivotTables/pivotTable222.xml"/><Relationship Id="rId89" Type="http://schemas.openxmlformats.org/officeDocument/2006/relationships/pivotTable" Target="../pivotTables/pivotTable227.xml"/><Relationship Id="rId112" Type="http://schemas.openxmlformats.org/officeDocument/2006/relationships/pivotTable" Target="../pivotTables/pivotTable250.xml"/><Relationship Id="rId16" Type="http://schemas.openxmlformats.org/officeDocument/2006/relationships/pivotTable" Target="../pivotTables/pivotTable154.xml"/><Relationship Id="rId107" Type="http://schemas.openxmlformats.org/officeDocument/2006/relationships/pivotTable" Target="../pivotTables/pivotTable245.xml"/><Relationship Id="rId11" Type="http://schemas.openxmlformats.org/officeDocument/2006/relationships/pivotTable" Target="../pivotTables/pivotTable149.xml"/><Relationship Id="rId24" Type="http://schemas.openxmlformats.org/officeDocument/2006/relationships/pivotTable" Target="../pivotTables/pivotTable162.xml"/><Relationship Id="rId32" Type="http://schemas.openxmlformats.org/officeDocument/2006/relationships/pivotTable" Target="../pivotTables/pivotTable170.xml"/><Relationship Id="rId37" Type="http://schemas.openxmlformats.org/officeDocument/2006/relationships/pivotTable" Target="../pivotTables/pivotTable175.xml"/><Relationship Id="rId40" Type="http://schemas.openxmlformats.org/officeDocument/2006/relationships/pivotTable" Target="../pivotTables/pivotTable178.xml"/><Relationship Id="rId45" Type="http://schemas.openxmlformats.org/officeDocument/2006/relationships/pivotTable" Target="../pivotTables/pivotTable183.xml"/><Relationship Id="rId53" Type="http://schemas.openxmlformats.org/officeDocument/2006/relationships/pivotTable" Target="../pivotTables/pivotTable191.xml"/><Relationship Id="rId58" Type="http://schemas.openxmlformats.org/officeDocument/2006/relationships/pivotTable" Target="../pivotTables/pivotTable196.xml"/><Relationship Id="rId66" Type="http://schemas.openxmlformats.org/officeDocument/2006/relationships/pivotTable" Target="../pivotTables/pivotTable204.xml"/><Relationship Id="rId74" Type="http://schemas.openxmlformats.org/officeDocument/2006/relationships/pivotTable" Target="../pivotTables/pivotTable212.xml"/><Relationship Id="rId79" Type="http://schemas.openxmlformats.org/officeDocument/2006/relationships/pivotTable" Target="../pivotTables/pivotTable217.xml"/><Relationship Id="rId87" Type="http://schemas.openxmlformats.org/officeDocument/2006/relationships/pivotTable" Target="../pivotTables/pivotTable225.xml"/><Relationship Id="rId102" Type="http://schemas.openxmlformats.org/officeDocument/2006/relationships/pivotTable" Target="../pivotTables/pivotTable240.xml"/><Relationship Id="rId110" Type="http://schemas.openxmlformats.org/officeDocument/2006/relationships/pivotTable" Target="../pivotTables/pivotTable248.xml"/><Relationship Id="rId115" Type="http://schemas.microsoft.com/office/2007/relationships/slicer" Target="../slicers/slicer4.xml"/><Relationship Id="rId5" Type="http://schemas.openxmlformats.org/officeDocument/2006/relationships/pivotTable" Target="../pivotTables/pivotTable143.xml"/><Relationship Id="rId61" Type="http://schemas.openxmlformats.org/officeDocument/2006/relationships/pivotTable" Target="../pivotTables/pivotTable199.xml"/><Relationship Id="rId82" Type="http://schemas.openxmlformats.org/officeDocument/2006/relationships/pivotTable" Target="../pivotTables/pivotTable220.xml"/><Relationship Id="rId90" Type="http://schemas.openxmlformats.org/officeDocument/2006/relationships/pivotTable" Target="../pivotTables/pivotTable228.xml"/><Relationship Id="rId95" Type="http://schemas.openxmlformats.org/officeDocument/2006/relationships/pivotTable" Target="../pivotTables/pivotTable233.xml"/><Relationship Id="rId19" Type="http://schemas.openxmlformats.org/officeDocument/2006/relationships/pivotTable" Target="../pivotTables/pivotTable157.xml"/><Relationship Id="rId14" Type="http://schemas.openxmlformats.org/officeDocument/2006/relationships/pivotTable" Target="../pivotTables/pivotTable152.xml"/><Relationship Id="rId22" Type="http://schemas.openxmlformats.org/officeDocument/2006/relationships/pivotTable" Target="../pivotTables/pivotTable160.xml"/><Relationship Id="rId27" Type="http://schemas.openxmlformats.org/officeDocument/2006/relationships/pivotTable" Target="../pivotTables/pivotTable165.xml"/><Relationship Id="rId30" Type="http://schemas.openxmlformats.org/officeDocument/2006/relationships/pivotTable" Target="../pivotTables/pivotTable168.xml"/><Relationship Id="rId35" Type="http://schemas.openxmlformats.org/officeDocument/2006/relationships/pivotTable" Target="../pivotTables/pivotTable173.xml"/><Relationship Id="rId43" Type="http://schemas.openxmlformats.org/officeDocument/2006/relationships/pivotTable" Target="../pivotTables/pivotTable181.xml"/><Relationship Id="rId48" Type="http://schemas.openxmlformats.org/officeDocument/2006/relationships/pivotTable" Target="../pivotTables/pivotTable186.xml"/><Relationship Id="rId56" Type="http://schemas.openxmlformats.org/officeDocument/2006/relationships/pivotTable" Target="../pivotTables/pivotTable194.xml"/><Relationship Id="rId64" Type="http://schemas.openxmlformats.org/officeDocument/2006/relationships/pivotTable" Target="../pivotTables/pivotTable202.xml"/><Relationship Id="rId69" Type="http://schemas.openxmlformats.org/officeDocument/2006/relationships/pivotTable" Target="../pivotTables/pivotTable207.xml"/><Relationship Id="rId77" Type="http://schemas.openxmlformats.org/officeDocument/2006/relationships/pivotTable" Target="../pivotTables/pivotTable215.xml"/><Relationship Id="rId100" Type="http://schemas.openxmlformats.org/officeDocument/2006/relationships/pivotTable" Target="../pivotTables/pivotTable238.xml"/><Relationship Id="rId105" Type="http://schemas.openxmlformats.org/officeDocument/2006/relationships/pivotTable" Target="../pivotTables/pivotTable243.xml"/><Relationship Id="rId113" Type="http://schemas.openxmlformats.org/officeDocument/2006/relationships/pivotTable" Target="../pivotTables/pivotTable251.xml"/><Relationship Id="rId8" Type="http://schemas.openxmlformats.org/officeDocument/2006/relationships/pivotTable" Target="../pivotTables/pivotTable146.xml"/><Relationship Id="rId51" Type="http://schemas.openxmlformats.org/officeDocument/2006/relationships/pivotTable" Target="../pivotTables/pivotTable189.xml"/><Relationship Id="rId72" Type="http://schemas.openxmlformats.org/officeDocument/2006/relationships/pivotTable" Target="../pivotTables/pivotTable210.xml"/><Relationship Id="rId80" Type="http://schemas.openxmlformats.org/officeDocument/2006/relationships/pivotTable" Target="../pivotTables/pivotTable218.xml"/><Relationship Id="rId85" Type="http://schemas.openxmlformats.org/officeDocument/2006/relationships/pivotTable" Target="../pivotTables/pivotTable223.xml"/><Relationship Id="rId93" Type="http://schemas.openxmlformats.org/officeDocument/2006/relationships/pivotTable" Target="../pivotTables/pivotTable231.xml"/><Relationship Id="rId98" Type="http://schemas.openxmlformats.org/officeDocument/2006/relationships/pivotTable" Target="../pivotTables/pivotTable236.xml"/><Relationship Id="rId3" Type="http://schemas.openxmlformats.org/officeDocument/2006/relationships/pivotTable" Target="../pivotTables/pivotTable141.xml"/><Relationship Id="rId12" Type="http://schemas.openxmlformats.org/officeDocument/2006/relationships/pivotTable" Target="../pivotTables/pivotTable150.xml"/><Relationship Id="rId17" Type="http://schemas.openxmlformats.org/officeDocument/2006/relationships/pivotTable" Target="../pivotTables/pivotTable155.xml"/><Relationship Id="rId25" Type="http://schemas.openxmlformats.org/officeDocument/2006/relationships/pivotTable" Target="../pivotTables/pivotTable163.xml"/><Relationship Id="rId33" Type="http://schemas.openxmlformats.org/officeDocument/2006/relationships/pivotTable" Target="../pivotTables/pivotTable171.xml"/><Relationship Id="rId38" Type="http://schemas.openxmlformats.org/officeDocument/2006/relationships/pivotTable" Target="../pivotTables/pivotTable176.xml"/><Relationship Id="rId46" Type="http://schemas.openxmlformats.org/officeDocument/2006/relationships/pivotTable" Target="../pivotTables/pivotTable184.xml"/><Relationship Id="rId59" Type="http://schemas.openxmlformats.org/officeDocument/2006/relationships/pivotTable" Target="../pivotTables/pivotTable197.xml"/><Relationship Id="rId67" Type="http://schemas.openxmlformats.org/officeDocument/2006/relationships/pivotTable" Target="../pivotTables/pivotTable205.xml"/><Relationship Id="rId103" Type="http://schemas.openxmlformats.org/officeDocument/2006/relationships/pivotTable" Target="../pivotTables/pivotTable241.xml"/><Relationship Id="rId108" Type="http://schemas.openxmlformats.org/officeDocument/2006/relationships/pivotTable" Target="../pivotTables/pivotTable246.xml"/><Relationship Id="rId20" Type="http://schemas.openxmlformats.org/officeDocument/2006/relationships/pivotTable" Target="../pivotTables/pivotTable158.xml"/><Relationship Id="rId41" Type="http://schemas.openxmlformats.org/officeDocument/2006/relationships/pivotTable" Target="../pivotTables/pivotTable179.xml"/><Relationship Id="rId54" Type="http://schemas.openxmlformats.org/officeDocument/2006/relationships/pivotTable" Target="../pivotTables/pivotTable192.xml"/><Relationship Id="rId62" Type="http://schemas.openxmlformats.org/officeDocument/2006/relationships/pivotTable" Target="../pivotTables/pivotTable200.xml"/><Relationship Id="rId70" Type="http://schemas.openxmlformats.org/officeDocument/2006/relationships/pivotTable" Target="../pivotTables/pivotTable208.xml"/><Relationship Id="rId75" Type="http://schemas.openxmlformats.org/officeDocument/2006/relationships/pivotTable" Target="../pivotTables/pivotTable213.xml"/><Relationship Id="rId83" Type="http://schemas.openxmlformats.org/officeDocument/2006/relationships/pivotTable" Target="../pivotTables/pivotTable221.xml"/><Relationship Id="rId88" Type="http://schemas.openxmlformats.org/officeDocument/2006/relationships/pivotTable" Target="../pivotTables/pivotTable226.xml"/><Relationship Id="rId91" Type="http://schemas.openxmlformats.org/officeDocument/2006/relationships/pivotTable" Target="../pivotTables/pivotTable229.xml"/><Relationship Id="rId96" Type="http://schemas.openxmlformats.org/officeDocument/2006/relationships/pivotTable" Target="../pivotTables/pivotTable234.xml"/><Relationship Id="rId111" Type="http://schemas.openxmlformats.org/officeDocument/2006/relationships/pivotTable" Target="../pivotTables/pivotTable249.xml"/><Relationship Id="rId1" Type="http://schemas.openxmlformats.org/officeDocument/2006/relationships/pivotTable" Target="../pivotTables/pivotTable139.xml"/><Relationship Id="rId6" Type="http://schemas.openxmlformats.org/officeDocument/2006/relationships/pivotTable" Target="../pivotTables/pivotTable144.xml"/><Relationship Id="rId15" Type="http://schemas.openxmlformats.org/officeDocument/2006/relationships/pivotTable" Target="../pivotTables/pivotTable153.xml"/><Relationship Id="rId23" Type="http://schemas.openxmlformats.org/officeDocument/2006/relationships/pivotTable" Target="../pivotTables/pivotTable161.xml"/><Relationship Id="rId28" Type="http://schemas.openxmlformats.org/officeDocument/2006/relationships/pivotTable" Target="../pivotTables/pivotTable166.xml"/><Relationship Id="rId36" Type="http://schemas.openxmlformats.org/officeDocument/2006/relationships/pivotTable" Target="../pivotTables/pivotTable174.xml"/><Relationship Id="rId49" Type="http://schemas.openxmlformats.org/officeDocument/2006/relationships/pivotTable" Target="../pivotTables/pivotTable187.xml"/><Relationship Id="rId57" Type="http://schemas.openxmlformats.org/officeDocument/2006/relationships/pivotTable" Target="../pivotTables/pivotTable195.xml"/><Relationship Id="rId106" Type="http://schemas.openxmlformats.org/officeDocument/2006/relationships/pivotTable" Target="../pivotTables/pivotTable244.xml"/><Relationship Id="rId114" Type="http://schemas.openxmlformats.org/officeDocument/2006/relationships/drawing" Target="../drawings/drawing6.xml"/><Relationship Id="rId10" Type="http://schemas.openxmlformats.org/officeDocument/2006/relationships/pivotTable" Target="../pivotTables/pivotTable148.xml"/><Relationship Id="rId31" Type="http://schemas.openxmlformats.org/officeDocument/2006/relationships/pivotTable" Target="../pivotTables/pivotTable169.xml"/><Relationship Id="rId44" Type="http://schemas.openxmlformats.org/officeDocument/2006/relationships/pivotTable" Target="../pivotTables/pivotTable182.xml"/><Relationship Id="rId52" Type="http://schemas.openxmlformats.org/officeDocument/2006/relationships/pivotTable" Target="../pivotTables/pivotTable190.xml"/><Relationship Id="rId60" Type="http://schemas.openxmlformats.org/officeDocument/2006/relationships/pivotTable" Target="../pivotTables/pivotTable198.xml"/><Relationship Id="rId65" Type="http://schemas.openxmlformats.org/officeDocument/2006/relationships/pivotTable" Target="../pivotTables/pivotTable203.xml"/><Relationship Id="rId73" Type="http://schemas.openxmlformats.org/officeDocument/2006/relationships/pivotTable" Target="../pivotTables/pivotTable211.xml"/><Relationship Id="rId78" Type="http://schemas.openxmlformats.org/officeDocument/2006/relationships/pivotTable" Target="../pivotTables/pivotTable216.xml"/><Relationship Id="rId81" Type="http://schemas.openxmlformats.org/officeDocument/2006/relationships/pivotTable" Target="../pivotTables/pivotTable219.xml"/><Relationship Id="rId86" Type="http://schemas.openxmlformats.org/officeDocument/2006/relationships/pivotTable" Target="../pivotTables/pivotTable224.xml"/><Relationship Id="rId94" Type="http://schemas.openxmlformats.org/officeDocument/2006/relationships/pivotTable" Target="../pivotTables/pivotTable232.xml"/><Relationship Id="rId99" Type="http://schemas.openxmlformats.org/officeDocument/2006/relationships/pivotTable" Target="../pivotTables/pivotTable237.xml"/><Relationship Id="rId101" Type="http://schemas.openxmlformats.org/officeDocument/2006/relationships/pivotTable" Target="../pivotTables/pivotTable239.xml"/><Relationship Id="rId4" Type="http://schemas.openxmlformats.org/officeDocument/2006/relationships/pivotTable" Target="../pivotTables/pivotTable142.xml"/><Relationship Id="rId9" Type="http://schemas.openxmlformats.org/officeDocument/2006/relationships/pivotTable" Target="../pivotTables/pivotTable147.xml"/><Relationship Id="rId13" Type="http://schemas.openxmlformats.org/officeDocument/2006/relationships/pivotTable" Target="../pivotTables/pivotTable151.xml"/><Relationship Id="rId18" Type="http://schemas.openxmlformats.org/officeDocument/2006/relationships/pivotTable" Target="../pivotTables/pivotTable156.xml"/><Relationship Id="rId39" Type="http://schemas.openxmlformats.org/officeDocument/2006/relationships/pivotTable" Target="../pivotTables/pivotTable177.xml"/><Relationship Id="rId109" Type="http://schemas.openxmlformats.org/officeDocument/2006/relationships/pivotTable" Target="../pivotTables/pivotTable247.xml"/><Relationship Id="rId34" Type="http://schemas.openxmlformats.org/officeDocument/2006/relationships/pivotTable" Target="../pivotTables/pivotTable172.xml"/><Relationship Id="rId50" Type="http://schemas.openxmlformats.org/officeDocument/2006/relationships/pivotTable" Target="../pivotTables/pivotTable188.xml"/><Relationship Id="rId55" Type="http://schemas.openxmlformats.org/officeDocument/2006/relationships/pivotTable" Target="../pivotTables/pivotTable193.xml"/><Relationship Id="rId76" Type="http://schemas.openxmlformats.org/officeDocument/2006/relationships/pivotTable" Target="../pivotTables/pivotTable214.xml"/><Relationship Id="rId97" Type="http://schemas.openxmlformats.org/officeDocument/2006/relationships/pivotTable" Target="../pivotTables/pivotTable235.xml"/><Relationship Id="rId104" Type="http://schemas.openxmlformats.org/officeDocument/2006/relationships/pivotTable" Target="../pivotTables/pivotTable242.xml"/><Relationship Id="rId7" Type="http://schemas.openxmlformats.org/officeDocument/2006/relationships/pivotTable" Target="../pivotTables/pivotTable145.xml"/><Relationship Id="rId71" Type="http://schemas.openxmlformats.org/officeDocument/2006/relationships/pivotTable" Target="../pivotTables/pivotTable209.xml"/><Relationship Id="rId92" Type="http://schemas.openxmlformats.org/officeDocument/2006/relationships/pivotTable" Target="../pivotTables/pivotTable230.xml"/><Relationship Id="rId2" Type="http://schemas.openxmlformats.org/officeDocument/2006/relationships/pivotTable" Target="../pivotTables/pivotTable140.xml"/><Relationship Id="rId29" Type="http://schemas.openxmlformats.org/officeDocument/2006/relationships/pivotTable" Target="../pivotTables/pivotTable167.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image" Target="../media/image6.emf"/><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7.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5.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848-54BD-459A-AF6E-8175B18691F8}">
  <dimension ref="C1:O614"/>
  <sheetViews>
    <sheetView showGridLines="0" showRowColHeaders="0" tabSelected="1" topLeftCell="B1" zoomScaleNormal="100" workbookViewId="0">
      <selection activeCell="M41" sqref="M41"/>
    </sheetView>
  </sheetViews>
  <sheetFormatPr defaultRowHeight="14.5" x14ac:dyDescent="0.35"/>
  <cols>
    <col min="1" max="1" width="0" hidden="1" customWidth="1"/>
    <col min="2" max="2" width="3.54296875" customWidth="1"/>
    <col min="3" max="3" width="6.1796875" customWidth="1"/>
    <col min="4" max="5" width="18.26953125" customWidth="1"/>
    <col min="6" max="6" width="15.81640625" customWidth="1"/>
    <col min="7" max="7" width="9.1796875" customWidth="1"/>
    <col min="8" max="8" width="9.26953125" customWidth="1"/>
  </cols>
  <sheetData>
    <row r="1" spans="3:13" x14ac:dyDescent="0.35">
      <c r="C1" s="16"/>
      <c r="D1" s="16"/>
      <c r="E1" s="16"/>
      <c r="F1" s="16"/>
      <c r="G1" s="17"/>
      <c r="H1" s="18"/>
      <c r="I1" s="16"/>
      <c r="J1" s="19"/>
      <c r="K1" s="16"/>
    </row>
    <row r="2" spans="3:13" x14ac:dyDescent="0.35">
      <c r="C2" s="16"/>
      <c r="D2" s="16"/>
      <c r="E2" s="16"/>
      <c r="F2" s="17"/>
      <c r="G2" s="18"/>
      <c r="H2" s="16"/>
      <c r="I2" s="19"/>
      <c r="J2" s="16"/>
    </row>
    <row r="3" spans="3:13" ht="16.5" x14ac:dyDescent="0.35">
      <c r="C3" s="16"/>
      <c r="E3" s="20" t="s">
        <v>286</v>
      </c>
      <c r="F3" s="21"/>
      <c r="G3" s="16"/>
      <c r="H3" s="16"/>
      <c r="I3" s="19"/>
      <c r="J3" s="16"/>
    </row>
    <row r="4" spans="3:13" ht="16.5" x14ac:dyDescent="0.35">
      <c r="C4" s="16"/>
      <c r="E4" s="20" t="s">
        <v>545</v>
      </c>
      <c r="F4" s="21"/>
      <c r="G4" s="16"/>
      <c r="H4" s="16"/>
      <c r="I4" s="19"/>
      <c r="J4" s="16"/>
    </row>
    <row r="5" spans="3:13" x14ac:dyDescent="0.35">
      <c r="E5" s="16"/>
    </row>
    <row r="6" spans="3:13" ht="16.5" x14ac:dyDescent="0.35">
      <c r="E6" s="20" t="s">
        <v>468</v>
      </c>
    </row>
    <row r="7" spans="3:13" x14ac:dyDescent="0.35">
      <c r="E7" s="22" t="s">
        <v>287</v>
      </c>
      <c r="F7" t="str">
        <f>Pivot!C2</f>
        <v>(Alla)</v>
      </c>
    </row>
    <row r="8" spans="3:13" x14ac:dyDescent="0.35">
      <c r="E8" s="22" t="s">
        <v>288</v>
      </c>
      <c r="F8" s="2">
        <f>GETPIVOTDATA("Resultatenhet",Pivot!$B$4)</f>
        <v>1065</v>
      </c>
    </row>
    <row r="9" spans="3:13" x14ac:dyDescent="0.35">
      <c r="E9" s="22" t="s">
        <v>469</v>
      </c>
      <c r="F9" s="2">
        <v>2</v>
      </c>
    </row>
    <row r="10" spans="3:13" x14ac:dyDescent="0.35">
      <c r="E10" s="22" t="s">
        <v>290</v>
      </c>
      <c r="F10" t="str">
        <f>Pivot!G2</f>
        <v>(Alla)</v>
      </c>
    </row>
    <row r="11" spans="3:13" x14ac:dyDescent="0.35">
      <c r="E11" s="22" t="s">
        <v>291</v>
      </c>
      <c r="F11" t="str">
        <f>Pivot!G15</f>
        <v>(Alla)</v>
      </c>
    </row>
    <row r="13" spans="3:13" ht="16.5" x14ac:dyDescent="0.35">
      <c r="C13" s="20" t="s">
        <v>460</v>
      </c>
      <c r="D13" s="16"/>
      <c r="E13" s="16"/>
      <c r="F13" s="16"/>
      <c r="G13" s="17"/>
      <c r="H13" s="18"/>
      <c r="I13" s="25"/>
      <c r="J13" s="24"/>
      <c r="K13" s="23"/>
    </row>
    <row r="14" spans="3:13" ht="48" customHeight="1" x14ac:dyDescent="0.35">
      <c r="C14" s="154" t="s">
        <v>292</v>
      </c>
      <c r="D14" s="154"/>
      <c r="E14" s="154"/>
      <c r="F14" s="154"/>
      <c r="G14" s="154"/>
      <c r="H14" s="154"/>
      <c r="I14" s="154"/>
      <c r="J14" s="154"/>
      <c r="K14" s="154"/>
      <c r="L14" s="162"/>
      <c r="M14" s="162"/>
    </row>
    <row r="15" spans="3:13" ht="8.5" customHeight="1" x14ac:dyDescent="0.35">
      <c r="C15" s="26"/>
      <c r="D15" s="16"/>
      <c r="E15" s="16"/>
      <c r="F15" s="16"/>
      <c r="G15" s="17"/>
      <c r="H15" s="18"/>
      <c r="I15" s="16"/>
      <c r="J15" s="19"/>
      <c r="K15" s="16"/>
    </row>
    <row r="16" spans="3:13" ht="15" customHeight="1" x14ac:dyDescent="0.35">
      <c r="C16" s="20" t="s">
        <v>461</v>
      </c>
      <c r="D16" s="16"/>
      <c r="E16" s="16"/>
      <c r="F16" s="16"/>
      <c r="G16" s="21"/>
      <c r="H16" s="16"/>
      <c r="I16" s="16"/>
      <c r="J16" s="19"/>
      <c r="K16" s="16"/>
    </row>
    <row r="17" spans="3:13" ht="15" customHeight="1" x14ac:dyDescent="0.35">
      <c r="C17" s="153" t="s">
        <v>293</v>
      </c>
      <c r="D17" s="153"/>
      <c r="E17" s="153"/>
      <c r="F17" s="153"/>
      <c r="G17" s="153"/>
      <c r="H17" s="153"/>
      <c r="I17" s="153"/>
      <c r="J17" s="153"/>
      <c r="K17" s="153"/>
    </row>
    <row r="18" spans="3:13" ht="22.5" customHeight="1" x14ac:dyDescent="0.35">
      <c r="C18" s="20" t="s">
        <v>462</v>
      </c>
      <c r="D18" s="20"/>
      <c r="E18" s="20"/>
      <c r="F18" s="20"/>
      <c r="G18" s="20"/>
      <c r="H18" s="20"/>
      <c r="I18" s="20"/>
      <c r="J18" s="20"/>
      <c r="K18" s="20"/>
      <c r="L18" s="20"/>
      <c r="M18" s="20"/>
    </row>
    <row r="19" spans="3:13" ht="16.5" customHeight="1" x14ac:dyDescent="0.35">
      <c r="C19" s="153" t="s">
        <v>463</v>
      </c>
      <c r="D19" s="153"/>
      <c r="E19" s="153"/>
      <c r="F19" s="153"/>
      <c r="G19" s="153"/>
      <c r="H19" s="153"/>
      <c r="I19" s="153"/>
      <c r="J19" s="153"/>
      <c r="K19" s="153"/>
      <c r="L19" s="20"/>
      <c r="M19" s="20"/>
    </row>
    <row r="20" spans="3:13" ht="21.5" customHeight="1" x14ac:dyDescent="0.35">
      <c r="C20" s="154" t="s">
        <v>464</v>
      </c>
      <c r="D20" s="154"/>
      <c r="E20" s="154"/>
      <c r="F20" s="154"/>
      <c r="G20" s="154"/>
      <c r="H20" s="154"/>
      <c r="I20" s="154"/>
      <c r="J20" s="154"/>
      <c r="K20" s="121"/>
      <c r="L20" s="20"/>
      <c r="M20" s="20"/>
    </row>
    <row r="21" spans="3:13" ht="14.5" customHeight="1" x14ac:dyDescent="0.35">
      <c r="C21" s="155" t="s">
        <v>526</v>
      </c>
      <c r="D21" s="155"/>
      <c r="E21" s="155"/>
      <c r="F21" s="155"/>
      <c r="G21" s="155"/>
      <c r="H21" s="155"/>
      <c r="I21" s="155"/>
      <c r="J21" s="155"/>
      <c r="K21" s="155"/>
      <c r="L21" s="128"/>
      <c r="M21" s="128"/>
    </row>
    <row r="22" spans="3:13" ht="10.5" customHeight="1" x14ac:dyDescent="0.35">
      <c r="C22" s="154"/>
      <c r="D22" s="154"/>
      <c r="E22" s="154"/>
      <c r="F22" s="154"/>
      <c r="G22" s="154"/>
      <c r="H22" s="154"/>
      <c r="I22" s="154"/>
      <c r="J22" s="154"/>
      <c r="K22" s="121"/>
      <c r="L22" s="20"/>
      <c r="M22" s="20"/>
    </row>
    <row r="31" spans="3:13" x14ac:dyDescent="0.35">
      <c r="D31" s="63"/>
      <c r="E31" s="63"/>
      <c r="F31" s="63"/>
      <c r="G31" s="63"/>
      <c r="H31" s="63"/>
      <c r="I31" s="63"/>
      <c r="J31" s="63"/>
      <c r="K31" s="63"/>
    </row>
    <row r="32" spans="3:13" x14ac:dyDescent="0.35">
      <c r="D32" s="63"/>
      <c r="E32" s="63"/>
      <c r="F32" s="63"/>
      <c r="G32" s="63"/>
      <c r="H32" s="63"/>
      <c r="I32" s="63"/>
      <c r="J32" s="63"/>
      <c r="K32" s="63"/>
    </row>
    <row r="33" spans="3:11" x14ac:dyDescent="0.35">
      <c r="D33" s="63"/>
      <c r="E33" s="63"/>
      <c r="F33" s="63"/>
      <c r="G33" s="63"/>
      <c r="H33" s="63"/>
      <c r="I33" s="63"/>
      <c r="J33" s="63"/>
      <c r="K33" s="63"/>
    </row>
    <row r="34" spans="3:11" x14ac:dyDescent="0.35">
      <c r="D34" s="63"/>
      <c r="E34" s="63"/>
      <c r="F34" s="63"/>
      <c r="G34" s="63"/>
      <c r="H34" s="63"/>
      <c r="I34" s="63"/>
      <c r="J34" s="63"/>
      <c r="K34" s="63"/>
    </row>
    <row r="35" spans="3:11" x14ac:dyDescent="0.35">
      <c r="D35" s="63"/>
      <c r="E35" s="63"/>
      <c r="F35" s="63"/>
      <c r="G35" s="63"/>
      <c r="H35" s="63"/>
      <c r="I35" s="63"/>
      <c r="J35" s="63"/>
      <c r="K35" s="63"/>
    </row>
    <row r="36" spans="3:11" x14ac:dyDescent="0.35">
      <c r="D36" s="63"/>
      <c r="E36" s="63"/>
      <c r="F36" s="63"/>
      <c r="G36" s="63"/>
      <c r="H36" s="63"/>
      <c r="I36" s="63"/>
      <c r="J36" s="63"/>
    </row>
    <row r="37" spans="3:11" ht="18.5" x14ac:dyDescent="0.45">
      <c r="C37" s="61" t="s">
        <v>299</v>
      </c>
      <c r="D37" s="58"/>
      <c r="E37" s="58"/>
      <c r="F37" s="58"/>
      <c r="G37" s="58"/>
      <c r="H37" s="58"/>
    </row>
    <row r="38" spans="3:11" x14ac:dyDescent="0.35">
      <c r="C38" s="58"/>
      <c r="D38" s="58"/>
      <c r="E38" s="58"/>
      <c r="F38" s="58"/>
      <c r="G38" s="58"/>
      <c r="H38" s="58"/>
    </row>
    <row r="40" spans="3:11" ht="15.5" x14ac:dyDescent="0.35">
      <c r="C40" s="64" t="s">
        <v>195</v>
      </c>
    </row>
    <row r="41" spans="3:11" x14ac:dyDescent="0.35">
      <c r="F41" s="140"/>
    </row>
    <row r="42" spans="3:11" ht="29" customHeight="1" x14ac:dyDescent="0.35">
      <c r="F42" s="56">
        <v>2024</v>
      </c>
      <c r="G42" s="149" t="s">
        <v>300</v>
      </c>
      <c r="H42" s="150" t="s">
        <v>543</v>
      </c>
      <c r="I42" s="150" t="s">
        <v>544</v>
      </c>
    </row>
    <row r="43" spans="3:11" ht="13.5" customHeight="1" x14ac:dyDescent="0.35">
      <c r="C43" s="54" t="s">
        <v>313</v>
      </c>
      <c r="D43" s="54"/>
      <c r="E43" s="54"/>
      <c r="F43" s="109">
        <f>IFERROR((IF(F$50&gt;6,(GETPIVOTDATA("F1",Pivot!$F$26,"År",2024,"F1",1)),)),)</f>
        <v>0.19078947368421054</v>
      </c>
      <c r="G43" s="108">
        <v>0.19078947368421054</v>
      </c>
      <c r="H43" s="108">
        <v>0.18049792531120332</v>
      </c>
      <c r="I43" s="108">
        <v>0.28999999999999998</v>
      </c>
    </row>
    <row r="44" spans="3:11" ht="13.5" customHeight="1" x14ac:dyDescent="0.35">
      <c r="C44" s="55">
        <v>2</v>
      </c>
      <c r="D44" s="54"/>
      <c r="E44" s="54"/>
      <c r="F44" s="109">
        <f>IFERROR((IF(F$50&gt;6,(GETPIVOTDATA("F1",Pivot!$F$26,"År",2024,"F1",2)),)),)</f>
        <v>0.41635338345864664</v>
      </c>
      <c r="G44" s="108">
        <v>0.41635338345864664</v>
      </c>
      <c r="H44" s="108">
        <v>0.42012448132780084</v>
      </c>
      <c r="I44" s="108">
        <v>0.38</v>
      </c>
    </row>
    <row r="45" spans="3:11" ht="13.5" customHeight="1" x14ac:dyDescent="0.35">
      <c r="C45" s="55">
        <v>3</v>
      </c>
      <c r="D45" s="54"/>
      <c r="E45" s="54"/>
      <c r="F45" s="109">
        <f>IFERROR((IF(F$50&gt;6,(GETPIVOTDATA("F1",Pivot!$F$26,"År",2024,"F1",3)),)),)</f>
        <v>0.3468045112781955</v>
      </c>
      <c r="G45" s="108">
        <v>0.3468045112781955</v>
      </c>
      <c r="H45" s="108">
        <v>0.34958506224066388</v>
      </c>
      <c r="I45" s="108">
        <v>0.32</v>
      </c>
    </row>
    <row r="46" spans="3:11" ht="13.5" customHeight="1" x14ac:dyDescent="0.35">
      <c r="C46" s="54" t="s">
        <v>314</v>
      </c>
      <c r="D46" s="54"/>
      <c r="E46" s="54"/>
      <c r="F46" s="109">
        <f>IFERROR((IF(F$50&gt;6,(GETPIVOTDATA("F1",Pivot!$F$26,"År",2024,"F1",4)),)),)</f>
        <v>3.9473684210526314E-2</v>
      </c>
      <c r="G46" s="108">
        <v>3.9473684210526314E-2</v>
      </c>
      <c r="H46" s="108">
        <v>4.3568464730290454E-2</v>
      </c>
      <c r="I46" s="108">
        <v>0</v>
      </c>
    </row>
    <row r="47" spans="3:11" ht="13.5" customHeight="1" x14ac:dyDescent="0.35">
      <c r="C47" s="54" t="s">
        <v>315</v>
      </c>
      <c r="D47" s="54"/>
      <c r="E47" s="54"/>
      <c r="F47" s="109">
        <f>IFERROR((IF(F$50&gt;6,(GETPIVOTDATA("F1",Pivot!$F$26,"År",2024,"F1",5)),)),)</f>
        <v>6.5789473684210523E-3</v>
      </c>
      <c r="G47" s="108">
        <v>6.5789473684210523E-3</v>
      </c>
      <c r="H47" s="108">
        <v>6.2240663900414933E-3</v>
      </c>
      <c r="I47" s="108">
        <v>0.01</v>
      </c>
    </row>
    <row r="48" spans="3:11" ht="13.5" customHeight="1" x14ac:dyDescent="0.35">
      <c r="C48" s="54" t="s">
        <v>300</v>
      </c>
      <c r="D48" s="54"/>
      <c r="E48" s="54"/>
      <c r="F48" s="109">
        <f>SUM(F43:F47)</f>
        <v>1</v>
      </c>
      <c r="G48" s="108">
        <v>1</v>
      </c>
      <c r="H48" s="108">
        <v>0.99999999999999989</v>
      </c>
      <c r="I48" s="108">
        <v>1</v>
      </c>
    </row>
    <row r="49" spans="3:9" ht="13.5" customHeight="1" x14ac:dyDescent="0.35">
      <c r="C49" s="54"/>
      <c r="D49" s="54"/>
      <c r="E49" s="54"/>
      <c r="F49" s="57"/>
      <c r="G49" s="83"/>
      <c r="H49" s="83"/>
      <c r="I49" s="83"/>
    </row>
    <row r="50" spans="3:9" ht="13.5" customHeight="1" x14ac:dyDescent="0.35">
      <c r="C50" s="54" t="s">
        <v>312</v>
      </c>
      <c r="D50" s="54"/>
      <c r="E50" s="54"/>
      <c r="F50" s="57">
        <f>IFERROR((GETPIVOTDATA("F1",Pivot!$B$26,"År",2024)),)</f>
        <v>1064</v>
      </c>
      <c r="G50" s="54">
        <v>1064</v>
      </c>
      <c r="H50" s="54">
        <v>964</v>
      </c>
      <c r="I50" s="54">
        <v>100</v>
      </c>
    </row>
    <row r="51" spans="3:9" ht="13.5" customHeight="1" x14ac:dyDescent="0.35">
      <c r="G51" s="3"/>
      <c r="H51" s="3"/>
      <c r="I51" s="3"/>
    </row>
    <row r="52" spans="3:9" ht="13.5" customHeight="1" x14ac:dyDescent="0.35">
      <c r="G52" s="3"/>
      <c r="H52" s="3"/>
      <c r="I52" s="3"/>
    </row>
    <row r="53" spans="3:9" ht="15.5" x14ac:dyDescent="0.35">
      <c r="C53" s="64" t="s">
        <v>196</v>
      </c>
      <c r="G53" s="3"/>
      <c r="H53" s="3"/>
      <c r="I53" s="3"/>
    </row>
    <row r="54" spans="3:9" x14ac:dyDescent="0.35">
      <c r="F54" s="142"/>
      <c r="G54" s="3"/>
      <c r="H54" s="3"/>
      <c r="I54" s="3"/>
    </row>
    <row r="55" spans="3:9" ht="26.5" x14ac:dyDescent="0.35">
      <c r="F55" s="56">
        <v>2024</v>
      </c>
      <c r="G55" s="110" t="s">
        <v>300</v>
      </c>
      <c r="H55" s="150" t="s">
        <v>543</v>
      </c>
      <c r="I55" s="150" t="s">
        <v>544</v>
      </c>
    </row>
    <row r="56" spans="3:9" x14ac:dyDescent="0.35">
      <c r="C56" s="54" t="s">
        <v>313</v>
      </c>
      <c r="D56" s="54"/>
      <c r="E56" s="54"/>
      <c r="F56" s="109">
        <f>IFERROR((IF(F$63&gt;6,(GETPIVOTDATA("F2",Pivot!$F$38,"År",2024,"F2",1)),)),)</f>
        <v>0.17156398104265402</v>
      </c>
      <c r="G56" s="108">
        <f>IFERROR((IF(G$63&gt;6,(GETPIVOTDATA("F2",Pivot!$F$38,"År",2024,"F2",1)),)),)</f>
        <v>0.17156398104265402</v>
      </c>
      <c r="H56" s="108">
        <v>0.16405433646812956</v>
      </c>
      <c r="I56" s="108">
        <v>0.24489795918367346</v>
      </c>
    </row>
    <row r="57" spans="3:9" x14ac:dyDescent="0.35">
      <c r="C57" s="55">
        <v>2</v>
      </c>
      <c r="D57" s="54"/>
      <c r="E57" s="54"/>
      <c r="F57" s="109">
        <f>IFERROR((IF(F$63&gt;6,(GETPIVOTDATA("F2",Pivot!$F$38,"År",2024,"F2",2)),)),)</f>
        <v>0.42559241706161138</v>
      </c>
      <c r="G57" s="108">
        <f>IFERROR((IF(G$63&gt;6,(GETPIVOTDATA("F2",Pivot!$F$38,"År",2024,"F2",2)),)),)</f>
        <v>0.42559241706161138</v>
      </c>
      <c r="H57" s="108">
        <v>0.42110762800417972</v>
      </c>
      <c r="I57" s="108">
        <v>0.46938775510204084</v>
      </c>
    </row>
    <row r="58" spans="3:9" x14ac:dyDescent="0.35">
      <c r="C58" s="55">
        <v>3</v>
      </c>
      <c r="D58" s="54"/>
      <c r="E58" s="54"/>
      <c r="F58" s="109">
        <f>IFERROR((IF(F$63&gt;6,(GETPIVOTDATA("F2",Pivot!$F$38,"År",2024,"F2",3)),)),)</f>
        <v>0.35165876777251187</v>
      </c>
      <c r="G58" s="108">
        <f>IFERROR((IF(G$63&gt;6,(GETPIVOTDATA("F2",Pivot!$F$38,"År",2024,"F2",3)),)),)</f>
        <v>0.35165876777251187</v>
      </c>
      <c r="H58" s="108">
        <v>0.36154649947753398</v>
      </c>
      <c r="I58" s="108">
        <v>0.25510204081632654</v>
      </c>
    </row>
    <row r="59" spans="3:9" x14ac:dyDescent="0.35">
      <c r="C59" s="54" t="s">
        <v>314</v>
      </c>
      <c r="D59" s="54"/>
      <c r="E59" s="54"/>
      <c r="F59" s="109">
        <f>IFERROR((IF(F$63&gt;6,(GETPIVOTDATA("F2",Pivot!$F$38,"År",2024,"F2",4)),)),)</f>
        <v>4.8341232227488151E-2</v>
      </c>
      <c r="G59" s="108">
        <f>IFERROR((IF(G$63&gt;6,(GETPIVOTDATA("F2",Pivot!$F$38,"År",2024,"F2",4)),)),)</f>
        <v>4.8341232227488151E-2</v>
      </c>
      <c r="H59" s="108">
        <v>5.1201671891327065E-2</v>
      </c>
      <c r="I59" s="108">
        <v>2.0408163265306121E-2</v>
      </c>
    </row>
    <row r="60" spans="3:9" x14ac:dyDescent="0.35">
      <c r="C60" s="54" t="s">
        <v>315</v>
      </c>
      <c r="D60" s="54"/>
      <c r="E60" s="54"/>
      <c r="F60" s="109">
        <f>IFERROR((IF(F$63&gt;6,(GETPIVOTDATA("F2",Pivot!$F$38,"År",2024,"F2",5)),)),)</f>
        <v>2.843601895734597E-3</v>
      </c>
      <c r="G60" s="108">
        <f>IFERROR((IF(G$63&gt;6,(GETPIVOTDATA("F2",Pivot!$F$38,"År",2024,"F2",5)),)),)</f>
        <v>2.843601895734597E-3</v>
      </c>
      <c r="H60" s="108">
        <v>2.0898641588296763E-3</v>
      </c>
      <c r="I60" s="108">
        <v>1.020408163265306E-2</v>
      </c>
    </row>
    <row r="61" spans="3:9" x14ac:dyDescent="0.35">
      <c r="C61" s="54" t="s">
        <v>300</v>
      </c>
      <c r="D61" s="54"/>
      <c r="E61" s="54"/>
      <c r="F61" s="109">
        <f>SUM(F56:F60)</f>
        <v>0.99999999999999989</v>
      </c>
      <c r="G61" s="108">
        <f>SUM(G56:G60)</f>
        <v>0.99999999999999989</v>
      </c>
      <c r="H61" s="108">
        <v>1</v>
      </c>
      <c r="I61" s="108">
        <v>1</v>
      </c>
    </row>
    <row r="62" spans="3:9" x14ac:dyDescent="0.35">
      <c r="C62" s="54"/>
      <c r="D62" s="54"/>
      <c r="E62" s="54"/>
      <c r="F62" s="57"/>
      <c r="G62" s="54"/>
      <c r="H62" s="54"/>
      <c r="I62" s="54"/>
    </row>
    <row r="63" spans="3:9" x14ac:dyDescent="0.35">
      <c r="C63" s="54" t="s">
        <v>312</v>
      </c>
      <c r="D63" s="54"/>
      <c r="E63" s="54"/>
      <c r="F63" s="57">
        <f>IFERROR((GETPIVOTDATA("F2",Pivot!$B$38,"År",2024)),)</f>
        <v>1055</v>
      </c>
      <c r="G63" s="54">
        <f>IFERROR((GETPIVOTDATA("F2",Pivot!$B$38,"År",2024)),)</f>
        <v>1055</v>
      </c>
      <c r="H63" s="54">
        <v>957</v>
      </c>
      <c r="I63" s="54">
        <v>98</v>
      </c>
    </row>
    <row r="64" spans="3:9" x14ac:dyDescent="0.35">
      <c r="G64" s="3"/>
      <c r="H64" s="3"/>
      <c r="I64" s="3"/>
    </row>
    <row r="65" spans="3:9" x14ac:dyDescent="0.35">
      <c r="G65" s="3"/>
      <c r="H65" s="3"/>
      <c r="I65" s="3"/>
    </row>
    <row r="66" spans="3:9" ht="15.5" x14ac:dyDescent="0.35">
      <c r="C66" s="64" t="s">
        <v>197</v>
      </c>
      <c r="G66" s="3"/>
      <c r="H66" s="3"/>
      <c r="I66" s="3"/>
    </row>
    <row r="67" spans="3:9" x14ac:dyDescent="0.35">
      <c r="F67" s="143"/>
      <c r="G67" s="3"/>
      <c r="H67" s="3"/>
      <c r="I67" s="3"/>
    </row>
    <row r="68" spans="3:9" ht="26.5" x14ac:dyDescent="0.35">
      <c r="F68" s="56">
        <v>2024</v>
      </c>
      <c r="G68" s="110" t="s">
        <v>300</v>
      </c>
      <c r="H68" s="150" t="s">
        <v>543</v>
      </c>
      <c r="I68" s="150" t="s">
        <v>544</v>
      </c>
    </row>
    <row r="69" spans="3:9" x14ac:dyDescent="0.35">
      <c r="C69" s="54" t="s">
        <v>317</v>
      </c>
      <c r="D69" s="54"/>
      <c r="E69" s="54"/>
      <c r="F69" s="109">
        <f>IFERROR((IF(F$76&gt;6,(GETPIVOTDATA("F3",Pivot!$F$50,"År",2024,"F3",1)),)),)</f>
        <v>0.14231856738925541</v>
      </c>
      <c r="G69" s="108">
        <v>0.13636363636363635</v>
      </c>
      <c r="H69" s="108">
        <v>0.13305613305613306</v>
      </c>
      <c r="I69" s="108">
        <v>0.23232323232323232</v>
      </c>
    </row>
    <row r="70" spans="3:9" x14ac:dyDescent="0.35">
      <c r="C70" s="55">
        <v>2</v>
      </c>
      <c r="D70" s="54"/>
      <c r="E70" s="54"/>
      <c r="F70" s="109">
        <f>IFERROR((IF(F$76&gt;6,(GETPIVOTDATA("F3",Pivot!$F$50,"År",2024,"F3",2)),)),)</f>
        <v>0.30914231856738927</v>
      </c>
      <c r="G70" s="108">
        <v>0.32088744588744589</v>
      </c>
      <c r="H70" s="108">
        <v>0.30145530145530147</v>
      </c>
      <c r="I70" s="108">
        <v>0.38383838383838381</v>
      </c>
    </row>
    <row r="71" spans="3:9" x14ac:dyDescent="0.35">
      <c r="C71" s="55">
        <v>3</v>
      </c>
      <c r="D71" s="54"/>
      <c r="E71" s="54"/>
      <c r="F71" s="109">
        <f>IFERROR((IF(F$76&gt;6,(GETPIVOTDATA("F3",Pivot!$F$50,"År",2024,"F3",3)),)),)</f>
        <v>0.28275212064090482</v>
      </c>
      <c r="G71" s="108">
        <v>0.2857142857142857</v>
      </c>
      <c r="H71" s="108">
        <v>0.29313929313929316</v>
      </c>
      <c r="I71" s="108">
        <v>0.18181818181818182</v>
      </c>
    </row>
    <row r="72" spans="3:9" x14ac:dyDescent="0.35">
      <c r="C72" s="54" t="s">
        <v>316</v>
      </c>
      <c r="D72" s="54"/>
      <c r="E72" s="54"/>
      <c r="F72" s="109">
        <f>IFERROR((IF(F$76&gt;6,(GETPIVOTDATA("F3",Pivot!$F$50,"År",2024,"F3",4)),)),)</f>
        <v>0.22148916116870876</v>
      </c>
      <c r="G72" s="108">
        <v>0.18452380952380953</v>
      </c>
      <c r="H72" s="108">
        <v>0.22453222453222454</v>
      </c>
      <c r="I72" s="108">
        <v>0.19191919191919191</v>
      </c>
    </row>
    <row r="73" spans="3:9" x14ac:dyDescent="0.35">
      <c r="C73" s="54" t="s">
        <v>315</v>
      </c>
      <c r="D73" s="54"/>
      <c r="E73" s="54"/>
      <c r="F73" s="109">
        <f>IFERROR((IF(F$76&gt;6,(GETPIVOTDATA("F3",Pivot!$F$50,"År",2024,"F3",5)),)),)</f>
        <v>4.429783223374175E-2</v>
      </c>
      <c r="G73" s="108">
        <v>7.2510822510822512E-2</v>
      </c>
      <c r="H73" s="108">
        <v>4.781704781704782E-2</v>
      </c>
      <c r="I73" s="108">
        <v>1.0101010101010102E-2</v>
      </c>
    </row>
    <row r="74" spans="3:9" x14ac:dyDescent="0.35">
      <c r="C74" s="54" t="s">
        <v>300</v>
      </c>
      <c r="D74" s="54"/>
      <c r="E74" s="54"/>
      <c r="F74" s="109">
        <f>SUM(F69:F73)</f>
        <v>1</v>
      </c>
      <c r="G74" s="108">
        <v>1</v>
      </c>
      <c r="H74" s="108">
        <v>1</v>
      </c>
      <c r="I74" s="108">
        <v>1</v>
      </c>
    </row>
    <row r="75" spans="3:9" x14ac:dyDescent="0.35">
      <c r="C75" s="54"/>
      <c r="D75" s="54"/>
      <c r="E75" s="54"/>
      <c r="F75" s="57"/>
      <c r="G75" s="83"/>
      <c r="H75" s="83"/>
      <c r="I75" s="83"/>
    </row>
    <row r="76" spans="3:9" x14ac:dyDescent="0.35">
      <c r="C76" s="54" t="s">
        <v>312</v>
      </c>
      <c r="D76" s="54"/>
      <c r="E76" s="54"/>
      <c r="F76" s="57">
        <f>IFERROR((GETPIVOTDATA("F3",Pivot!$B$50,"År",2024)),)</f>
        <v>1061</v>
      </c>
      <c r="G76" s="87">
        <v>1061</v>
      </c>
      <c r="H76" s="87">
        <v>962</v>
      </c>
      <c r="I76" s="87">
        <v>99</v>
      </c>
    </row>
    <row r="77" spans="3:9" x14ac:dyDescent="0.35">
      <c r="G77" s="3"/>
      <c r="H77" s="3"/>
      <c r="I77" s="3"/>
    </row>
    <row r="78" spans="3:9" x14ac:dyDescent="0.35">
      <c r="G78" s="3"/>
      <c r="H78" s="3"/>
      <c r="I78" s="3"/>
    </row>
    <row r="79" spans="3:9" ht="18.5" x14ac:dyDescent="0.45">
      <c r="C79" s="60" t="s">
        <v>294</v>
      </c>
      <c r="D79" s="58"/>
      <c r="E79" s="58"/>
      <c r="F79" s="58"/>
      <c r="G79" s="84"/>
      <c r="H79" s="84"/>
      <c r="I79" s="84"/>
    </row>
    <row r="80" spans="3:9" x14ac:dyDescent="0.35">
      <c r="C80" s="58"/>
      <c r="D80" s="58"/>
      <c r="E80" s="58"/>
      <c r="F80" s="58"/>
      <c r="G80" s="84"/>
      <c r="H80" s="84"/>
      <c r="I80" s="84"/>
    </row>
    <row r="81" spans="3:9" x14ac:dyDescent="0.35">
      <c r="G81" s="3"/>
      <c r="H81" s="3"/>
      <c r="I81" s="3"/>
    </row>
    <row r="82" spans="3:9" ht="13" customHeight="1" x14ac:dyDescent="0.35">
      <c r="C82" s="64" t="s">
        <v>198</v>
      </c>
      <c r="G82" s="3"/>
      <c r="H82" s="3"/>
      <c r="I82" s="3"/>
    </row>
    <row r="83" spans="3:9" ht="13" customHeight="1" x14ac:dyDescent="0.35">
      <c r="F83" s="140"/>
      <c r="G83" s="3"/>
      <c r="H83" s="3"/>
      <c r="I83" s="3"/>
    </row>
    <row r="84" spans="3:9" ht="30" customHeight="1" x14ac:dyDescent="0.35">
      <c r="F84" s="56">
        <v>2024</v>
      </c>
      <c r="G84" s="110" t="s">
        <v>300</v>
      </c>
      <c r="H84" s="150" t="s">
        <v>543</v>
      </c>
      <c r="I84" s="150" t="s">
        <v>544</v>
      </c>
    </row>
    <row r="85" spans="3:9" ht="13" customHeight="1" x14ac:dyDescent="0.35">
      <c r="C85" s="54" t="s">
        <v>313</v>
      </c>
      <c r="D85" s="54"/>
      <c r="E85" s="54"/>
      <c r="F85" s="109">
        <f>IFERROR((IF(F$92&gt;6,(GETPIVOTDATA("F4",Pivot!$F$62,"År",2024,"F4",1)),)),)</f>
        <v>0.10818438381937912</v>
      </c>
      <c r="G85" s="108">
        <v>0.10818438381937912</v>
      </c>
      <c r="H85" s="108">
        <v>9.8547717842323648E-2</v>
      </c>
      <c r="I85" s="108">
        <v>0.20202020202020202</v>
      </c>
    </row>
    <row r="86" spans="3:9" ht="13" customHeight="1" x14ac:dyDescent="0.35">
      <c r="C86" s="55">
        <v>2</v>
      </c>
      <c r="D86" s="54"/>
      <c r="E86" s="54"/>
      <c r="F86" s="109">
        <f>IFERROR((IF(F$92&gt;6,(GETPIVOTDATA("F4",Pivot!$F$62,"År",2024,"F4",2)),)),)</f>
        <v>0.35936030103480715</v>
      </c>
      <c r="G86" s="108">
        <v>0.35936030103480715</v>
      </c>
      <c r="H86" s="108">
        <v>0.36099585062240663</v>
      </c>
      <c r="I86" s="108">
        <v>0.34343434343434343</v>
      </c>
    </row>
    <row r="87" spans="3:9" ht="13" customHeight="1" x14ac:dyDescent="0.35">
      <c r="C87" s="55">
        <v>3</v>
      </c>
      <c r="D87" s="54"/>
      <c r="E87" s="54"/>
      <c r="F87" s="109">
        <f>IFERROR((IF(F$92&gt;6,(GETPIVOTDATA("F4",Pivot!$F$62,"År",2024,"F4",3)),)),)</f>
        <v>0.44026340545625586</v>
      </c>
      <c r="G87" s="108">
        <v>0.44026340545625586</v>
      </c>
      <c r="H87" s="108">
        <v>0.4533195020746888</v>
      </c>
      <c r="I87" s="108">
        <v>0.31313131313131315</v>
      </c>
    </row>
    <row r="88" spans="3:9" ht="13" customHeight="1" x14ac:dyDescent="0.35">
      <c r="C88" s="54" t="s">
        <v>314</v>
      </c>
      <c r="D88" s="54"/>
      <c r="E88" s="54"/>
      <c r="F88" s="109">
        <f>IFERROR((IF(F$92&gt;6,(GETPIVOTDATA("F4",Pivot!$F$62,"År",2024,"F4",4)),)),)</f>
        <v>7.8080903104421451E-2</v>
      </c>
      <c r="G88" s="108">
        <v>7.8080903104421451E-2</v>
      </c>
      <c r="H88" s="108">
        <v>7.2614107883817433E-2</v>
      </c>
      <c r="I88" s="108">
        <v>0.13131313131313133</v>
      </c>
    </row>
    <row r="89" spans="3:9" ht="13" customHeight="1" x14ac:dyDescent="0.35">
      <c r="C89" s="54" t="s">
        <v>315</v>
      </c>
      <c r="D89" s="54"/>
      <c r="E89" s="54"/>
      <c r="F89" s="109">
        <f>IFERROR((IF(F$92&gt;6,(GETPIVOTDATA("F4",Pivot!$F$62,"År",2024,"F4",5)),)),)</f>
        <v>1.4111006585136407E-2</v>
      </c>
      <c r="G89" s="108">
        <v>1.4111006585136407E-2</v>
      </c>
      <c r="H89" s="108">
        <v>1.4522821576763486E-2</v>
      </c>
      <c r="I89" s="108">
        <v>1.0101010101010102E-2</v>
      </c>
    </row>
    <row r="90" spans="3:9" ht="13" customHeight="1" x14ac:dyDescent="0.35">
      <c r="C90" s="54" t="s">
        <v>300</v>
      </c>
      <c r="D90" s="54"/>
      <c r="E90" s="54"/>
      <c r="F90" s="109">
        <f>SUM(F85:F89)</f>
        <v>1</v>
      </c>
      <c r="G90" s="108">
        <v>1</v>
      </c>
      <c r="H90" s="108">
        <v>0.99999999999999989</v>
      </c>
      <c r="I90" s="108">
        <v>0.99999999999999989</v>
      </c>
    </row>
    <row r="91" spans="3:9" x14ac:dyDescent="0.35">
      <c r="C91" s="54"/>
      <c r="D91" s="54"/>
      <c r="E91" s="54"/>
      <c r="F91" s="57"/>
      <c r="G91" s="83"/>
      <c r="H91" s="83"/>
      <c r="I91" s="83"/>
    </row>
    <row r="92" spans="3:9" x14ac:dyDescent="0.35">
      <c r="C92" s="54" t="s">
        <v>312</v>
      </c>
      <c r="D92" s="54"/>
      <c r="E92" s="54"/>
      <c r="F92" s="57">
        <f>IFERROR((GETPIVOTDATA("F4",Pivot!$B$62,"År",2024)),)</f>
        <v>1063</v>
      </c>
      <c r="G92" s="87">
        <v>1063</v>
      </c>
      <c r="H92" s="87">
        <v>964</v>
      </c>
      <c r="I92" s="87">
        <v>99</v>
      </c>
    </row>
    <row r="93" spans="3:9" x14ac:dyDescent="0.35">
      <c r="G93" s="3"/>
      <c r="H93" s="3"/>
      <c r="I93" s="3"/>
    </row>
    <row r="94" spans="3:9" x14ac:dyDescent="0.35">
      <c r="G94" s="3"/>
      <c r="H94" s="3"/>
      <c r="I94" s="3"/>
    </row>
    <row r="95" spans="3:9" ht="15.5" x14ac:dyDescent="0.35">
      <c r="C95" s="64" t="s">
        <v>199</v>
      </c>
      <c r="G95" s="3"/>
      <c r="H95" s="3"/>
      <c r="I95" s="3"/>
    </row>
    <row r="96" spans="3:9" x14ac:dyDescent="0.35">
      <c r="F96" s="140"/>
      <c r="G96" s="3"/>
      <c r="H96" s="3"/>
      <c r="I96" s="3"/>
    </row>
    <row r="97" spans="3:15" ht="26.5" x14ac:dyDescent="0.35">
      <c r="F97" s="56">
        <v>2024</v>
      </c>
      <c r="G97" s="110" t="s">
        <v>300</v>
      </c>
      <c r="H97" s="150" t="s">
        <v>543</v>
      </c>
      <c r="I97" s="150" t="s">
        <v>544</v>
      </c>
    </row>
    <row r="98" spans="3:15" x14ac:dyDescent="0.35">
      <c r="C98" s="54" t="s">
        <v>313</v>
      </c>
      <c r="D98" s="54"/>
      <c r="E98" s="54"/>
      <c r="F98" s="109">
        <f>IFERROR((IF(F$105&gt;6,(GETPIVOTDATA("F5",Pivot!$F$74,"År",2024,"F5",1)),)),)</f>
        <v>0.16682464454976303</v>
      </c>
      <c r="G98" s="108">
        <v>0.16682464454976303</v>
      </c>
      <c r="H98" s="108">
        <v>0.16041666666666668</v>
      </c>
      <c r="I98" s="108">
        <v>0.23157894736842105</v>
      </c>
    </row>
    <row r="99" spans="3:15" x14ac:dyDescent="0.35">
      <c r="C99" s="55">
        <v>2</v>
      </c>
      <c r="D99" s="54"/>
      <c r="E99" s="54"/>
      <c r="F99" s="109">
        <f>IFERROR((IF(F$105&gt;6,(GETPIVOTDATA("F5",Pivot!$F$74,"År",2024,"F5",2)),)),)</f>
        <v>0.37156398104265403</v>
      </c>
      <c r="G99" s="108">
        <v>0.37156398104265403</v>
      </c>
      <c r="H99" s="108">
        <v>0.36249999999999999</v>
      </c>
      <c r="I99" s="108">
        <v>0.4631578947368421</v>
      </c>
    </row>
    <row r="100" spans="3:15" x14ac:dyDescent="0.35">
      <c r="C100" s="55">
        <v>3</v>
      </c>
      <c r="D100" s="54"/>
      <c r="E100" s="54"/>
      <c r="F100" s="109">
        <f>IFERROR((IF(F$105&gt;6,(GETPIVOTDATA("F5",Pivot!$F$74,"År",2024,"F5",3)),)),)</f>
        <v>0.33364928909952607</v>
      </c>
      <c r="G100" s="108">
        <v>0.33364928909952607</v>
      </c>
      <c r="H100" s="108">
        <v>0.34895833333333331</v>
      </c>
      <c r="I100" s="108">
        <v>0.17894736842105263</v>
      </c>
    </row>
    <row r="101" spans="3:15" x14ac:dyDescent="0.35">
      <c r="C101" s="54" t="s">
        <v>314</v>
      </c>
      <c r="D101" s="54"/>
      <c r="E101" s="54"/>
      <c r="F101" s="109">
        <f>IFERROR((IF(F$105&gt;6,(GETPIVOTDATA("F5",Pivot!$F$74,"År",2024,"F5",4)),)),)</f>
        <v>9.7630331753554497E-2</v>
      </c>
      <c r="G101" s="108">
        <v>9.7630331753554497E-2</v>
      </c>
      <c r="H101" s="108">
        <v>9.6875000000000003E-2</v>
      </c>
      <c r="I101" s="108">
        <v>0.10526315789473684</v>
      </c>
    </row>
    <row r="102" spans="3:15" x14ac:dyDescent="0.35">
      <c r="C102" s="54" t="s">
        <v>315</v>
      </c>
      <c r="D102" s="54"/>
      <c r="E102" s="54"/>
      <c r="F102" s="109">
        <f>IFERROR((IF(F$105&gt;6,(GETPIVOTDATA("F5",Pivot!$F$74,"År",2024,"F5",5)),)),)</f>
        <v>3.0331753554502371E-2</v>
      </c>
      <c r="G102" s="108">
        <v>3.0331753554502371E-2</v>
      </c>
      <c r="H102" s="108">
        <v>3.125E-2</v>
      </c>
      <c r="I102" s="108">
        <v>2.1052631578947368E-2</v>
      </c>
    </row>
    <row r="103" spans="3:15" ht="13.5" customHeight="1" x14ac:dyDescent="0.35">
      <c r="C103" s="54" t="s">
        <v>300</v>
      </c>
      <c r="D103" s="54"/>
      <c r="E103" s="54"/>
      <c r="F103" s="109">
        <f>SUM(F98:F102)</f>
        <v>1</v>
      </c>
      <c r="G103" s="108">
        <v>1</v>
      </c>
      <c r="H103" s="108">
        <v>1</v>
      </c>
      <c r="I103" s="108">
        <v>0.99999999999999989</v>
      </c>
    </row>
    <row r="104" spans="3:15" x14ac:dyDescent="0.35">
      <c r="C104" s="54"/>
      <c r="D104" s="54"/>
      <c r="E104" s="54"/>
      <c r="F104" s="57"/>
      <c r="G104" s="83"/>
      <c r="H104" s="83"/>
      <c r="I104" s="83"/>
    </row>
    <row r="105" spans="3:15" x14ac:dyDescent="0.35">
      <c r="C105" s="54" t="s">
        <v>312</v>
      </c>
      <c r="D105" s="54"/>
      <c r="E105" s="54"/>
      <c r="F105" s="57">
        <f>IFERROR((GETPIVOTDATA("F5",Pivot!$B$74,"År",2024)),)</f>
        <v>1055</v>
      </c>
      <c r="G105" s="87">
        <v>1055</v>
      </c>
      <c r="H105" s="87">
        <v>960</v>
      </c>
      <c r="I105" s="87">
        <v>95</v>
      </c>
    </row>
    <row r="106" spans="3:15" x14ac:dyDescent="0.35">
      <c r="G106" s="3"/>
      <c r="H106" s="3"/>
      <c r="I106" s="3"/>
    </row>
    <row r="107" spans="3:15" x14ac:dyDescent="0.35">
      <c r="G107" s="3"/>
      <c r="H107" s="3"/>
      <c r="I107" s="3"/>
    </row>
    <row r="108" spans="3:15" ht="15.5" x14ac:dyDescent="0.35">
      <c r="C108" s="64" t="s">
        <v>200</v>
      </c>
      <c r="G108" s="3"/>
      <c r="H108" s="3"/>
      <c r="I108" s="3"/>
    </row>
    <row r="109" spans="3:15" ht="15.5" x14ac:dyDescent="0.35">
      <c r="F109" s="140"/>
      <c r="G109" s="3"/>
      <c r="H109" s="3"/>
      <c r="I109" s="3"/>
      <c r="O109" s="64"/>
    </row>
    <row r="110" spans="3:15" ht="26.5" x14ac:dyDescent="0.35">
      <c r="F110" s="56">
        <v>2024</v>
      </c>
      <c r="G110" s="110" t="s">
        <v>300</v>
      </c>
      <c r="H110" s="150" t="s">
        <v>543</v>
      </c>
      <c r="I110" s="150" t="s">
        <v>544</v>
      </c>
    </row>
    <row r="111" spans="3:15" x14ac:dyDescent="0.35">
      <c r="C111" s="54" t="s">
        <v>318</v>
      </c>
      <c r="D111" s="54"/>
      <c r="E111" s="54"/>
      <c r="F111" s="109">
        <f>IFERROR((IF(F$119&gt;6,(GETPIVOTDATA("F6",Pivot!$F$86,"År",2024,"F6",1)),)),)</f>
        <v>6.3029162746942619E-2</v>
      </c>
      <c r="G111" s="108">
        <v>6.3029162746942619E-2</v>
      </c>
      <c r="H111" s="108">
        <v>6.0228452751817235E-2</v>
      </c>
      <c r="I111" s="108">
        <v>0.09</v>
      </c>
    </row>
    <row r="112" spans="3:15" x14ac:dyDescent="0.35">
      <c r="C112" s="55">
        <v>2</v>
      </c>
      <c r="D112" s="54"/>
      <c r="E112" s="54"/>
      <c r="F112" s="109">
        <f>IFERROR((IF(F$119&gt;6,(GETPIVOTDATA("F6",Pivot!$F$86,"År",2024,"F6",2)),)),)</f>
        <v>0.23518344308560676</v>
      </c>
      <c r="G112" s="108">
        <v>0.23518344308560676</v>
      </c>
      <c r="H112" s="108">
        <v>0.22845275181723779</v>
      </c>
      <c r="I112" s="108">
        <v>0.3</v>
      </c>
    </row>
    <row r="113" spans="3:9" x14ac:dyDescent="0.35">
      <c r="C113" s="55">
        <v>3</v>
      </c>
      <c r="D113" s="54"/>
      <c r="E113" s="54"/>
      <c r="F113" s="109">
        <f>IFERROR((IF(F$119&gt;6,(GETPIVOTDATA("F6",Pivot!$F$86,"År",2024,"F6",3)),)),)</f>
        <v>0.39510818438381939</v>
      </c>
      <c r="G113" s="108">
        <v>0.39510818438381939</v>
      </c>
      <c r="H113" s="108">
        <v>0.39875389408099687</v>
      </c>
      <c r="I113" s="108">
        <v>0.36</v>
      </c>
    </row>
    <row r="114" spans="3:9" x14ac:dyDescent="0.35">
      <c r="C114" s="55">
        <v>4</v>
      </c>
      <c r="D114" s="54"/>
      <c r="E114" s="54"/>
      <c r="F114" s="109">
        <f>IFERROR((IF(F$119&gt;6,(GETPIVOTDATA("F6",Pivot!$F$86,"År",2024,"F6",4)),)),)</f>
        <v>0.24929444967074318</v>
      </c>
      <c r="G114" s="108">
        <v>0.24929444967074318</v>
      </c>
      <c r="H114" s="108">
        <v>0.25752855659397716</v>
      </c>
      <c r="I114" s="108">
        <v>0.17</v>
      </c>
    </row>
    <row r="115" spans="3:9" x14ac:dyDescent="0.35">
      <c r="C115" s="54" t="s">
        <v>319</v>
      </c>
      <c r="D115" s="54"/>
      <c r="E115" s="54"/>
      <c r="F115" s="109">
        <f>IFERROR((IF(F$119&gt;6,(GETPIVOTDATA("F6",Pivot!$F$86,"År",2024,"F6",5)),)),)</f>
        <v>4.5155221072436504E-2</v>
      </c>
      <c r="G115" s="108">
        <v>4.5155221072436504E-2</v>
      </c>
      <c r="H115" s="108">
        <v>4.3613707165109032E-2</v>
      </c>
      <c r="I115" s="108">
        <v>0.06</v>
      </c>
    </row>
    <row r="116" spans="3:9" x14ac:dyDescent="0.35">
      <c r="C116" s="54" t="s">
        <v>320</v>
      </c>
      <c r="D116" s="54"/>
      <c r="E116" s="54"/>
      <c r="F116" s="109">
        <f>IFERROR((IF(F$119&gt;6,(GETPIVOTDATA("F6",Pivot!$F$86,"År",2024,"F6",6)),)),)</f>
        <v>1.2229539040451553E-2</v>
      </c>
      <c r="G116" s="108">
        <v>1.2229539040451553E-2</v>
      </c>
      <c r="H116" s="108">
        <v>1.142263759086189E-2</v>
      </c>
      <c r="I116" s="108">
        <v>0.02</v>
      </c>
    </row>
    <row r="117" spans="3:9" x14ac:dyDescent="0.35">
      <c r="C117" s="54" t="s">
        <v>300</v>
      </c>
      <c r="D117" s="54"/>
      <c r="E117" s="54"/>
      <c r="F117" s="109">
        <f>SUM(F111:F116)</f>
        <v>1</v>
      </c>
      <c r="G117" s="108">
        <v>1</v>
      </c>
      <c r="H117" s="108">
        <v>1</v>
      </c>
      <c r="I117" s="108">
        <v>1</v>
      </c>
    </row>
    <row r="118" spans="3:9" x14ac:dyDescent="0.35">
      <c r="C118" s="54"/>
      <c r="D118" s="54"/>
      <c r="E118" s="54"/>
      <c r="F118" s="57"/>
      <c r="G118" s="83"/>
      <c r="H118" s="83"/>
      <c r="I118" s="83"/>
    </row>
    <row r="119" spans="3:9" x14ac:dyDescent="0.35">
      <c r="C119" s="54" t="s">
        <v>312</v>
      </c>
      <c r="D119" s="54"/>
      <c r="E119" s="54"/>
      <c r="F119" s="57">
        <f>IFERROR((GETPIVOTDATA("F6",Pivot!$B$86,"År",2024)),)</f>
        <v>1063</v>
      </c>
      <c r="G119" s="87">
        <v>1063</v>
      </c>
      <c r="H119" s="87">
        <v>963</v>
      </c>
      <c r="I119" s="87">
        <v>100</v>
      </c>
    </row>
    <row r="120" spans="3:9" x14ac:dyDescent="0.35">
      <c r="G120" s="3"/>
      <c r="H120" s="3"/>
      <c r="I120" s="3"/>
    </row>
    <row r="121" spans="3:9" x14ac:dyDescent="0.35">
      <c r="G121" s="3"/>
      <c r="H121" s="3"/>
      <c r="I121" s="3"/>
    </row>
    <row r="122" spans="3:9" ht="15.5" x14ac:dyDescent="0.35">
      <c r="C122" s="64" t="s">
        <v>201</v>
      </c>
      <c r="G122" s="3"/>
      <c r="H122" s="3"/>
      <c r="I122" s="3"/>
    </row>
    <row r="123" spans="3:9" x14ac:dyDescent="0.35">
      <c r="F123" s="140"/>
      <c r="G123" s="3"/>
      <c r="H123" s="3"/>
      <c r="I123" s="3"/>
    </row>
    <row r="124" spans="3:9" ht="26.5" x14ac:dyDescent="0.35">
      <c r="F124" s="56">
        <v>2024</v>
      </c>
      <c r="G124" s="110" t="s">
        <v>300</v>
      </c>
      <c r="H124" s="150" t="s">
        <v>543</v>
      </c>
      <c r="I124" s="150" t="s">
        <v>544</v>
      </c>
    </row>
    <row r="125" spans="3:9" x14ac:dyDescent="0.35">
      <c r="C125" s="54" t="s">
        <v>318</v>
      </c>
      <c r="D125" s="54"/>
      <c r="E125" s="54"/>
      <c r="F125" s="109">
        <f>IFERROR((IF(F$133&gt;6,(GETPIVOTDATA("F7",Pivot!$F$98,"År",2024,"F7",1)),)),)</f>
        <v>0.28342749529190209</v>
      </c>
      <c r="G125" s="108">
        <v>0.28342749529190209</v>
      </c>
      <c r="H125" s="108">
        <v>0.2713097713097713</v>
      </c>
      <c r="I125" s="108">
        <v>0.4</v>
      </c>
    </row>
    <row r="126" spans="3:9" x14ac:dyDescent="0.35">
      <c r="C126" s="55">
        <v>2</v>
      </c>
      <c r="D126" s="54"/>
      <c r="E126" s="54"/>
      <c r="F126" s="109">
        <f>IFERROR((IF(F$133&gt;6,(GETPIVOTDATA("F7",Pivot!$F$98,"År",2024,"F7",2)),)),)</f>
        <v>0.4783427495291902</v>
      </c>
      <c r="G126" s="108">
        <v>0.4783427495291902</v>
      </c>
      <c r="H126" s="108">
        <v>0.48128898128898129</v>
      </c>
      <c r="I126" s="108">
        <v>0.45</v>
      </c>
    </row>
    <row r="127" spans="3:9" x14ac:dyDescent="0.35">
      <c r="C127" s="55">
        <v>3</v>
      </c>
      <c r="D127" s="54"/>
      <c r="E127" s="54"/>
      <c r="F127" s="109">
        <f>IFERROR((IF(F$133&gt;6,(GETPIVOTDATA("F7",Pivot!$F$98,"År",2024,"F7",3)),)),)</f>
        <v>0.17984934086629001</v>
      </c>
      <c r="G127" s="108">
        <v>0.17984934086629001</v>
      </c>
      <c r="H127" s="108">
        <v>0.19022869022869024</v>
      </c>
      <c r="I127" s="108">
        <v>0.08</v>
      </c>
    </row>
    <row r="128" spans="3:9" x14ac:dyDescent="0.35">
      <c r="C128" s="55">
        <v>4</v>
      </c>
      <c r="D128" s="54"/>
      <c r="E128" s="54"/>
      <c r="F128" s="109">
        <f>IFERROR((IF(F$133&gt;6,(GETPIVOTDATA("F7",Pivot!$F$98,"År",2024,"F7",4)),)),)</f>
        <v>2.4482109227871938E-2</v>
      </c>
      <c r="G128" s="108">
        <v>2.4482109227871938E-2</v>
      </c>
      <c r="H128" s="108">
        <v>2.286902286902287E-2</v>
      </c>
      <c r="I128" s="108">
        <v>0.04</v>
      </c>
    </row>
    <row r="129" spans="3:9" x14ac:dyDescent="0.35">
      <c r="C129" s="54" t="s">
        <v>319</v>
      </c>
      <c r="D129" s="54"/>
      <c r="E129" s="54"/>
      <c r="F129" s="109">
        <f>IFERROR((IF(F$133&gt;6,(GETPIVOTDATA("F7",Pivot!$F$98,"År",2024,"F7",5)),)),)</f>
        <v>8.4745762711864406E-3</v>
      </c>
      <c r="G129" s="108">
        <v>8.4745762711864406E-3</v>
      </c>
      <c r="H129" s="108">
        <v>8.3160083160083165E-3</v>
      </c>
      <c r="I129" s="108">
        <v>0.01</v>
      </c>
    </row>
    <row r="130" spans="3:9" x14ac:dyDescent="0.35">
      <c r="C130" s="54" t="s">
        <v>320</v>
      </c>
      <c r="D130" s="54"/>
      <c r="E130" s="54"/>
      <c r="F130" s="109">
        <f>IFERROR((IF(F$133&gt;6,(GETPIVOTDATA("F7",Pivot!$F$98,"År",2024,"F7",6)),)),)</f>
        <v>2.5423728813559324E-2</v>
      </c>
      <c r="G130" s="108">
        <v>2.5423728813559324E-2</v>
      </c>
      <c r="H130" s="108">
        <v>2.5987525987525989E-2</v>
      </c>
      <c r="I130" s="108">
        <v>0.02</v>
      </c>
    </row>
    <row r="131" spans="3:9" x14ac:dyDescent="0.35">
      <c r="C131" s="54" t="s">
        <v>300</v>
      </c>
      <c r="D131" s="54"/>
      <c r="E131" s="54"/>
      <c r="F131" s="109">
        <f>SUM(F125:F130)</f>
        <v>1</v>
      </c>
      <c r="G131" s="108">
        <v>1</v>
      </c>
      <c r="H131" s="108">
        <v>1</v>
      </c>
      <c r="I131" s="108">
        <v>1</v>
      </c>
    </row>
    <row r="132" spans="3:9" x14ac:dyDescent="0.35">
      <c r="C132" s="54"/>
      <c r="D132" s="54"/>
      <c r="E132" s="54"/>
      <c r="F132" s="57"/>
      <c r="G132" s="83"/>
      <c r="H132" s="83"/>
      <c r="I132" s="83"/>
    </row>
    <row r="133" spans="3:9" x14ac:dyDescent="0.35">
      <c r="C133" s="54" t="s">
        <v>312</v>
      </c>
      <c r="D133" s="54"/>
      <c r="E133" s="54"/>
      <c r="F133" s="57">
        <f>IFERROR((GETPIVOTDATA("F7",Pivot!$B$98,"År",2024)),)</f>
        <v>1062</v>
      </c>
      <c r="G133" s="87">
        <v>1062</v>
      </c>
      <c r="H133" s="87">
        <v>962</v>
      </c>
      <c r="I133" s="87">
        <v>100</v>
      </c>
    </row>
    <row r="134" spans="3:9" x14ac:dyDescent="0.35">
      <c r="G134" s="3"/>
      <c r="H134" s="3"/>
      <c r="I134" s="3"/>
    </row>
    <row r="135" spans="3:9" x14ac:dyDescent="0.35">
      <c r="G135" s="3"/>
      <c r="H135" s="3"/>
      <c r="I135" s="3"/>
    </row>
    <row r="136" spans="3:9" ht="18.5" x14ac:dyDescent="0.45">
      <c r="C136" s="60"/>
      <c r="D136" s="58"/>
      <c r="E136" s="58"/>
      <c r="F136" s="58"/>
      <c r="G136" s="84"/>
      <c r="H136" s="84"/>
      <c r="I136" s="84"/>
    </row>
    <row r="137" spans="3:9" ht="18.5" x14ac:dyDescent="0.45">
      <c r="C137" s="60" t="s">
        <v>295</v>
      </c>
      <c r="D137" s="58"/>
      <c r="E137" s="58"/>
      <c r="F137" s="58"/>
      <c r="G137" s="84"/>
      <c r="H137" s="84"/>
      <c r="I137" s="84"/>
    </row>
    <row r="138" spans="3:9" x14ac:dyDescent="0.35">
      <c r="G138" s="3"/>
      <c r="H138" s="3"/>
      <c r="I138" s="3"/>
    </row>
    <row r="139" spans="3:9" x14ac:dyDescent="0.35">
      <c r="G139" s="3"/>
      <c r="H139" s="3"/>
      <c r="I139" s="3"/>
    </row>
    <row r="140" spans="3:9" ht="15.5" x14ac:dyDescent="0.35">
      <c r="C140" s="64" t="s">
        <v>203</v>
      </c>
      <c r="G140" s="3"/>
      <c r="H140" s="3"/>
      <c r="I140" s="3"/>
    </row>
    <row r="141" spans="3:9" x14ac:dyDescent="0.35">
      <c r="F141" s="140"/>
      <c r="G141" s="3"/>
      <c r="H141" s="3"/>
      <c r="I141" s="3"/>
    </row>
    <row r="142" spans="3:9" ht="26.5" x14ac:dyDescent="0.35">
      <c r="F142" s="56">
        <v>2024</v>
      </c>
      <c r="G142" s="110" t="s">
        <v>300</v>
      </c>
      <c r="H142" s="150" t="s">
        <v>543</v>
      </c>
      <c r="I142" s="150" t="s">
        <v>544</v>
      </c>
    </row>
    <row r="143" spans="3:9" x14ac:dyDescent="0.35">
      <c r="C143" s="54" t="s">
        <v>318</v>
      </c>
      <c r="D143" s="54"/>
      <c r="E143" s="54"/>
      <c r="F143" s="109">
        <f>IFERROR((IF(F$151&gt;6,(GETPIVOTDATA("F8",Pivot!$F$110,"År",2024,"F8",1)),)),)</f>
        <v>0.2215962441314554</v>
      </c>
      <c r="G143" s="108">
        <v>0.2215962441314554</v>
      </c>
      <c r="H143" s="108">
        <v>0.21450777202072538</v>
      </c>
      <c r="I143" s="108">
        <v>0.28999999999999998</v>
      </c>
    </row>
    <row r="144" spans="3:9" x14ac:dyDescent="0.35">
      <c r="C144" s="55">
        <v>2</v>
      </c>
      <c r="D144" s="54"/>
      <c r="E144" s="54"/>
      <c r="F144" s="109">
        <f>IFERROR((IF(F$151&gt;6,(GETPIVOTDATA("F8",Pivot!$F$110,"År",2024,"F8",2)),)),)</f>
        <v>0.4544600938967136</v>
      </c>
      <c r="G144" s="108">
        <v>0.4544600938967136</v>
      </c>
      <c r="H144" s="108">
        <v>0.45492227979274613</v>
      </c>
      <c r="I144" s="108">
        <v>0.45</v>
      </c>
    </row>
    <row r="145" spans="3:9" ht="15.65" customHeight="1" x14ac:dyDescent="0.35">
      <c r="C145" s="55">
        <v>3</v>
      </c>
      <c r="D145" s="54"/>
      <c r="E145" s="54"/>
      <c r="F145" s="109">
        <f>IFERROR((IF(F$151&gt;6,(GETPIVOTDATA("F8",Pivot!$F$110,"År",2024,"F8",3)),)),)</f>
        <v>0.23474178403755869</v>
      </c>
      <c r="G145" s="108">
        <v>0.23474178403755869</v>
      </c>
      <c r="H145" s="108">
        <v>0.23937823834196892</v>
      </c>
      <c r="I145" s="108">
        <v>0.19</v>
      </c>
    </row>
    <row r="146" spans="3:9" x14ac:dyDescent="0.35">
      <c r="C146" s="55">
        <v>4</v>
      </c>
      <c r="D146" s="54"/>
      <c r="E146" s="54"/>
      <c r="F146" s="109">
        <f>IFERROR((IF(F$151&gt;6,(GETPIVOTDATA("F8",Pivot!$F$110,"År",2024,"F8",4)),)),)</f>
        <v>7.1361502347417838E-2</v>
      </c>
      <c r="G146" s="108">
        <v>7.1361502347417838E-2</v>
      </c>
      <c r="H146" s="108">
        <v>7.2538860103626937E-2</v>
      </c>
      <c r="I146" s="108">
        <v>0.06</v>
      </c>
    </row>
    <row r="147" spans="3:9" x14ac:dyDescent="0.35">
      <c r="C147" s="54" t="s">
        <v>319</v>
      </c>
      <c r="D147" s="54"/>
      <c r="E147" s="54"/>
      <c r="F147" s="109">
        <f>IFERROR((IF(F$151&gt;6,(GETPIVOTDATA("F8",Pivot!$F$110,"År",2024,"F8",5)),)),)</f>
        <v>9.3896713615023476E-3</v>
      </c>
      <c r="G147" s="108">
        <v>9.3896713615023476E-3</v>
      </c>
      <c r="H147" s="108">
        <v>9.3264248704663204E-3</v>
      </c>
      <c r="I147" s="108">
        <v>0.01</v>
      </c>
    </row>
    <row r="148" spans="3:9" x14ac:dyDescent="0.35">
      <c r="C148" s="54" t="s">
        <v>320</v>
      </c>
      <c r="D148" s="54"/>
      <c r="E148" s="54"/>
      <c r="F148" s="109">
        <f>IFERROR((IF(F$151&gt;6,(GETPIVOTDATA("F8",Pivot!$F$110,"År",2024,"F8",6)),)),)</f>
        <v>8.4507042253521118E-3</v>
      </c>
      <c r="G148" s="108">
        <v>8.4507042253521118E-3</v>
      </c>
      <c r="H148" s="108">
        <v>9.3264248704663204E-3</v>
      </c>
      <c r="I148" s="108">
        <v>0</v>
      </c>
    </row>
    <row r="149" spans="3:9" x14ac:dyDescent="0.35">
      <c r="C149" s="54" t="s">
        <v>300</v>
      </c>
      <c r="D149" s="54"/>
      <c r="E149" s="54"/>
      <c r="F149" s="109">
        <f>SUM(F143:F148)</f>
        <v>1.0000000000000002</v>
      </c>
      <c r="G149" s="108">
        <v>1.0000000000000002</v>
      </c>
      <c r="H149" s="108">
        <v>1</v>
      </c>
      <c r="I149" s="108">
        <v>1</v>
      </c>
    </row>
    <row r="150" spans="3:9" x14ac:dyDescent="0.35">
      <c r="C150" s="54"/>
      <c r="D150" s="54"/>
      <c r="E150" s="54"/>
      <c r="F150" s="57"/>
      <c r="G150" s="83"/>
      <c r="H150" s="83"/>
      <c r="I150" s="83"/>
    </row>
    <row r="151" spans="3:9" x14ac:dyDescent="0.35">
      <c r="C151" s="54" t="s">
        <v>312</v>
      </c>
      <c r="D151" s="54"/>
      <c r="E151" s="54"/>
      <c r="F151" s="57">
        <f>IFERROR((GETPIVOTDATA("F8",Pivot!$B$110,"År",2024)),)</f>
        <v>1065</v>
      </c>
      <c r="G151" s="87">
        <v>1065</v>
      </c>
      <c r="H151" s="87">
        <v>965</v>
      </c>
      <c r="I151" s="87">
        <v>100</v>
      </c>
    </row>
    <row r="152" spans="3:9" x14ac:dyDescent="0.35">
      <c r="G152" s="3"/>
      <c r="H152" s="3"/>
      <c r="I152" s="3"/>
    </row>
    <row r="153" spans="3:9" x14ac:dyDescent="0.35">
      <c r="G153" s="3"/>
      <c r="H153" s="3"/>
      <c r="I153" s="3"/>
    </row>
    <row r="154" spans="3:9" ht="15.5" x14ac:dyDescent="0.35">
      <c r="C154" s="64" t="s">
        <v>194</v>
      </c>
      <c r="G154" s="3"/>
      <c r="H154" s="3"/>
      <c r="I154" s="3"/>
    </row>
    <row r="155" spans="3:9" x14ac:dyDescent="0.35">
      <c r="F155" s="140"/>
      <c r="G155" s="3"/>
      <c r="H155" s="3"/>
      <c r="I155" s="3"/>
    </row>
    <row r="156" spans="3:9" ht="26.5" x14ac:dyDescent="0.35">
      <c r="F156" s="56">
        <v>2024</v>
      </c>
      <c r="G156" s="3" t="s">
        <v>300</v>
      </c>
      <c r="H156" s="150" t="s">
        <v>543</v>
      </c>
      <c r="I156" s="150" t="s">
        <v>544</v>
      </c>
    </row>
    <row r="157" spans="3:9" x14ac:dyDescent="0.35">
      <c r="C157" s="54" t="s">
        <v>318</v>
      </c>
      <c r="D157" s="54"/>
      <c r="E157" s="54"/>
      <c r="F157" s="109">
        <f>IFERROR((IF(F$165&gt;6,(GETPIVOTDATA("F9",Pivot!$F$122,"År",2024,"F9",1)),)),)</f>
        <v>0.2335216572504708</v>
      </c>
      <c r="G157" s="108">
        <v>0.2335216572504708</v>
      </c>
      <c r="H157" s="108">
        <v>0.21829521829521831</v>
      </c>
      <c r="I157" s="108">
        <v>0.38</v>
      </c>
    </row>
    <row r="158" spans="3:9" x14ac:dyDescent="0.35">
      <c r="C158" s="55">
        <v>2</v>
      </c>
      <c r="D158" s="54"/>
      <c r="E158" s="54"/>
      <c r="F158" s="109">
        <f>IFERROR((IF(F$165&gt;6,(GETPIVOTDATA("F9",Pivot!$F$122,"År",2024,"F9",2)),)),)</f>
        <v>0.4792843691148776</v>
      </c>
      <c r="G158" s="108">
        <v>0.4792843691148776</v>
      </c>
      <c r="H158" s="108">
        <v>0.48648648648648651</v>
      </c>
      <c r="I158" s="108">
        <v>0.41</v>
      </c>
    </row>
    <row r="159" spans="3:9" x14ac:dyDescent="0.35">
      <c r="C159" s="55">
        <v>3</v>
      </c>
      <c r="D159" s="54"/>
      <c r="E159" s="54"/>
      <c r="F159" s="109">
        <f>IFERROR((IF(F$165&gt;6,(GETPIVOTDATA("F9",Pivot!$F$122,"År",2024,"F9",3)),)),)</f>
        <v>0.20998116760828625</v>
      </c>
      <c r="G159" s="108">
        <v>0.20998116760828625</v>
      </c>
      <c r="H159" s="108">
        <v>0.22141372141372143</v>
      </c>
      <c r="I159" s="108">
        <v>0.1</v>
      </c>
    </row>
    <row r="160" spans="3:9" x14ac:dyDescent="0.35">
      <c r="C160" s="55">
        <v>4</v>
      </c>
      <c r="D160" s="54"/>
      <c r="E160" s="54"/>
      <c r="F160" s="109">
        <f>IFERROR((IF(F$165&gt;6,(GETPIVOTDATA("F9",Pivot!$F$122,"År",2024,"F9",4)),)),)</f>
        <v>6.0263653483992465E-2</v>
      </c>
      <c r="G160" s="108">
        <v>6.0263653483992465E-2</v>
      </c>
      <c r="H160" s="108">
        <v>5.7172557172557176E-2</v>
      </c>
      <c r="I160" s="108">
        <v>0.09</v>
      </c>
    </row>
    <row r="161" spans="3:9" x14ac:dyDescent="0.35">
      <c r="C161" s="54" t="s">
        <v>319</v>
      </c>
      <c r="D161" s="54"/>
      <c r="E161" s="54"/>
      <c r="F161" s="109">
        <f>IFERROR((IF(F$165&gt;6,(GETPIVOTDATA("F9",Pivot!$F$122,"År",2024,"F9",5)),)),)</f>
        <v>9.4161958568738224E-3</v>
      </c>
      <c r="G161" s="108">
        <v>9.4161958568738224E-3</v>
      </c>
      <c r="H161" s="108">
        <v>8.3160083160083165E-3</v>
      </c>
      <c r="I161" s="108">
        <v>0.02</v>
      </c>
    </row>
    <row r="162" spans="3:9" x14ac:dyDescent="0.35">
      <c r="C162" s="54" t="s">
        <v>320</v>
      </c>
      <c r="D162" s="54"/>
      <c r="E162" s="54"/>
      <c r="F162" s="109">
        <f>IFERROR((IF(F$165&gt;6,(GETPIVOTDATA("F9",Pivot!$F$122,"År",2024,"F9",6)),)),)</f>
        <v>7.5329566854990581E-3</v>
      </c>
      <c r="G162" s="108">
        <v>7.5329566854990581E-3</v>
      </c>
      <c r="H162" s="108">
        <v>8.3160083160083165E-3</v>
      </c>
      <c r="I162" s="108">
        <v>0</v>
      </c>
    </row>
    <row r="163" spans="3:9" x14ac:dyDescent="0.35">
      <c r="C163" s="54" t="s">
        <v>300</v>
      </c>
      <c r="D163" s="54"/>
      <c r="E163" s="54"/>
      <c r="F163" s="109">
        <f>SUM(F157:F162)</f>
        <v>0.99999999999999989</v>
      </c>
      <c r="G163" s="108">
        <v>0.99999999999999989</v>
      </c>
      <c r="H163" s="108">
        <v>1</v>
      </c>
      <c r="I163" s="108">
        <v>1</v>
      </c>
    </row>
    <row r="164" spans="3:9" x14ac:dyDescent="0.35">
      <c r="C164" s="54"/>
      <c r="D164" s="54"/>
      <c r="E164" s="54"/>
      <c r="F164" s="57"/>
      <c r="G164" s="83"/>
      <c r="H164" s="83"/>
      <c r="I164" s="83"/>
    </row>
    <row r="165" spans="3:9" x14ac:dyDescent="0.35">
      <c r="C165" s="54" t="s">
        <v>312</v>
      </c>
      <c r="D165" s="54"/>
      <c r="E165" s="54"/>
      <c r="F165" s="57">
        <f>IFERROR((GETPIVOTDATA("F9",Pivot!$B$122,"År",2024)),)</f>
        <v>1062</v>
      </c>
      <c r="G165" s="87">
        <v>1062</v>
      </c>
      <c r="H165" s="87">
        <v>962</v>
      </c>
      <c r="I165" s="87">
        <v>100</v>
      </c>
    </row>
    <row r="166" spans="3:9" x14ac:dyDescent="0.35">
      <c r="G166" s="3"/>
      <c r="H166" s="3"/>
      <c r="I166" s="3"/>
    </row>
    <row r="167" spans="3:9" x14ac:dyDescent="0.35">
      <c r="G167" s="3"/>
      <c r="H167" s="3"/>
      <c r="I167" s="3"/>
    </row>
    <row r="168" spans="3:9" ht="15.5" x14ac:dyDescent="0.35">
      <c r="C168" s="64" t="s">
        <v>296</v>
      </c>
      <c r="G168" s="3"/>
      <c r="H168" s="3"/>
      <c r="I168" s="3"/>
    </row>
    <row r="169" spans="3:9" x14ac:dyDescent="0.35">
      <c r="F169" s="140"/>
      <c r="G169" s="3"/>
      <c r="H169" s="3"/>
      <c r="I169" s="3"/>
    </row>
    <row r="170" spans="3:9" ht="26.5" x14ac:dyDescent="0.35">
      <c r="F170" s="56">
        <v>2024</v>
      </c>
      <c r="G170" s="110" t="s">
        <v>300</v>
      </c>
      <c r="H170" s="150" t="s">
        <v>543</v>
      </c>
      <c r="I170" s="150" t="s">
        <v>544</v>
      </c>
    </row>
    <row r="171" spans="3:9" x14ac:dyDescent="0.35">
      <c r="C171" s="54" t="s">
        <v>313</v>
      </c>
      <c r="D171" s="54"/>
      <c r="E171" s="54"/>
      <c r="F171" s="109">
        <f>IFERROR((IF(F$178&gt;6,(GETPIVOTDATA("F10",Pivot!$F$134,"År",2024,"F10",1)),)),)</f>
        <v>0.23214285714285715</v>
      </c>
      <c r="G171" s="108">
        <v>0.23214285714285715</v>
      </c>
      <c r="H171" s="108">
        <v>0.21887966804979253</v>
      </c>
      <c r="I171" s="108">
        <v>0.36</v>
      </c>
    </row>
    <row r="172" spans="3:9" x14ac:dyDescent="0.35">
      <c r="C172" s="55">
        <v>2</v>
      </c>
      <c r="D172" s="54"/>
      <c r="E172" s="54"/>
      <c r="F172" s="109">
        <f>IFERROR((IF(F$178&gt;6,(GETPIVOTDATA("F10",Pivot!$F$134,"År",2024,"F10",2)),)),)</f>
        <v>0.43890977443609025</v>
      </c>
      <c r="G172" s="108">
        <v>0.43890977443609025</v>
      </c>
      <c r="H172" s="108">
        <v>0.44502074688796678</v>
      </c>
      <c r="I172" s="108">
        <v>0.38</v>
      </c>
    </row>
    <row r="173" spans="3:9" x14ac:dyDescent="0.35">
      <c r="C173" s="55">
        <v>3</v>
      </c>
      <c r="D173" s="54"/>
      <c r="E173" s="54"/>
      <c r="F173" s="109">
        <f>IFERROR((IF(F$178&gt;6,(GETPIVOTDATA("F10",Pivot!$F$134,"År",2024,"F10",3)),)),)</f>
        <v>0.2575187969924812</v>
      </c>
      <c r="G173" s="108">
        <v>0.2575187969924812</v>
      </c>
      <c r="H173" s="108">
        <v>0.262448132780083</v>
      </c>
      <c r="I173" s="108">
        <v>0.21</v>
      </c>
    </row>
    <row r="174" spans="3:9" x14ac:dyDescent="0.35">
      <c r="C174" s="54" t="s">
        <v>314</v>
      </c>
      <c r="D174" s="54"/>
      <c r="E174" s="54"/>
      <c r="F174" s="109">
        <f>IFERROR((IF(F$178&gt;6,(GETPIVOTDATA("F10",Pivot!$F$134,"År",2024,"F10",4)),)),)</f>
        <v>5.4511278195488719E-2</v>
      </c>
      <c r="G174" s="108">
        <v>5.4511278195488719E-2</v>
      </c>
      <c r="H174" s="108">
        <v>5.7053941908713691E-2</v>
      </c>
      <c r="I174" s="108">
        <v>0.03</v>
      </c>
    </row>
    <row r="175" spans="3:9" x14ac:dyDescent="0.35">
      <c r="C175" s="54" t="s">
        <v>315</v>
      </c>
      <c r="D175" s="54"/>
      <c r="E175" s="54"/>
      <c r="F175" s="109">
        <f>IFERROR((IF(F$178&gt;6,(GETPIVOTDATA("F10",Pivot!$F$134,"År",2024,"F10",5)),)),)</f>
        <v>1.6917293233082706E-2</v>
      </c>
      <c r="G175" s="108">
        <v>1.6917293233082706E-2</v>
      </c>
      <c r="H175" s="108">
        <v>1.6597510373443983E-2</v>
      </c>
      <c r="I175" s="108">
        <v>0.02</v>
      </c>
    </row>
    <row r="176" spans="3:9" x14ac:dyDescent="0.35">
      <c r="C176" s="54" t="s">
        <v>300</v>
      </c>
      <c r="D176" s="54"/>
      <c r="E176" s="54"/>
      <c r="F176" s="109">
        <f>SUM(F171:F175)</f>
        <v>1</v>
      </c>
      <c r="G176" s="108">
        <v>1</v>
      </c>
      <c r="H176" s="108">
        <v>1</v>
      </c>
      <c r="I176" s="108">
        <v>1</v>
      </c>
    </row>
    <row r="177" spans="3:9" x14ac:dyDescent="0.35">
      <c r="C177" s="54"/>
      <c r="D177" s="54"/>
      <c r="E177" s="54"/>
      <c r="F177" s="57"/>
      <c r="G177" s="83"/>
      <c r="H177" s="83"/>
      <c r="I177" s="83"/>
    </row>
    <row r="178" spans="3:9" x14ac:dyDescent="0.35">
      <c r="C178" s="54" t="s">
        <v>312</v>
      </c>
      <c r="D178" s="54"/>
      <c r="E178" s="54"/>
      <c r="F178" s="57">
        <f>IFERROR((GETPIVOTDATA("F10",Pivot!$B$134,"År",2024)),)</f>
        <v>1064</v>
      </c>
      <c r="G178" s="87">
        <v>1064</v>
      </c>
      <c r="H178" s="87">
        <v>964</v>
      </c>
      <c r="I178" s="87">
        <v>100</v>
      </c>
    </row>
    <row r="179" spans="3:9" x14ac:dyDescent="0.35">
      <c r="G179" s="3"/>
      <c r="H179" s="3"/>
      <c r="I179" s="3"/>
    </row>
    <row r="180" spans="3:9" x14ac:dyDescent="0.35">
      <c r="G180" s="3"/>
      <c r="H180" s="3"/>
      <c r="I180" s="3"/>
    </row>
    <row r="181" spans="3:9" ht="15.5" x14ac:dyDescent="0.35">
      <c r="C181" s="64" t="s">
        <v>297</v>
      </c>
      <c r="G181" s="3"/>
      <c r="H181" s="3"/>
      <c r="I181" s="3"/>
    </row>
    <row r="182" spans="3:9" x14ac:dyDescent="0.35">
      <c r="F182" s="140"/>
      <c r="G182" s="3"/>
      <c r="H182" s="3"/>
      <c r="I182" s="3"/>
    </row>
    <row r="183" spans="3:9" ht="26.5" x14ac:dyDescent="0.35">
      <c r="F183" s="56">
        <v>2024</v>
      </c>
      <c r="G183" s="110" t="s">
        <v>300</v>
      </c>
      <c r="H183" s="150" t="s">
        <v>543</v>
      </c>
      <c r="I183" s="150" t="s">
        <v>544</v>
      </c>
    </row>
    <row r="184" spans="3:9" x14ac:dyDescent="0.35">
      <c r="C184" s="54" t="s">
        <v>325</v>
      </c>
      <c r="D184" s="54"/>
      <c r="E184" s="54"/>
      <c r="F184" s="109">
        <f>IFERROR((IF(F$192&gt;6,(GETPIVOTDATA("F11",Pivot!$F$146,"År",2024,"F11",1)),)),)</f>
        <v>7.337723424270931E-2</v>
      </c>
      <c r="G184" s="108">
        <v>7.337723424270931E-2</v>
      </c>
      <c r="H184" s="108">
        <v>7.6843198338525445E-2</v>
      </c>
      <c r="I184" s="108">
        <v>0.04</v>
      </c>
    </row>
    <row r="185" spans="3:9" x14ac:dyDescent="0.35">
      <c r="C185" s="55">
        <v>2</v>
      </c>
      <c r="D185" s="54"/>
      <c r="E185" s="54"/>
      <c r="F185" s="109">
        <f>IFERROR((IF(F$192&gt;6,(GETPIVOTDATA("F11",Pivot!$F$146,"År",2024,"F11",2)),)),)</f>
        <v>0.29915333960489182</v>
      </c>
      <c r="G185" s="108">
        <v>0.29915333960489182</v>
      </c>
      <c r="H185" s="108">
        <v>0.30529595015576322</v>
      </c>
      <c r="I185" s="108">
        <v>0.24</v>
      </c>
    </row>
    <row r="186" spans="3:9" x14ac:dyDescent="0.35">
      <c r="C186" s="55">
        <v>3</v>
      </c>
      <c r="D186" s="54"/>
      <c r="E186" s="54"/>
      <c r="F186" s="109">
        <f>IFERROR((IF(F$192&gt;6,(GETPIVOTDATA("F11",Pivot!$F$146,"År",2024,"F11",3)),)),)</f>
        <v>0.36782690498588899</v>
      </c>
      <c r="G186" s="108">
        <v>0.36782690498588899</v>
      </c>
      <c r="H186" s="108">
        <v>0.36656282450674976</v>
      </c>
      <c r="I186" s="108">
        <v>0.38</v>
      </c>
    </row>
    <row r="187" spans="3:9" x14ac:dyDescent="0.35">
      <c r="C187" s="55">
        <v>4</v>
      </c>
      <c r="D187" s="54"/>
      <c r="E187" s="54"/>
      <c r="F187" s="109">
        <f>IFERROR((IF(F$192&gt;6,(GETPIVOTDATA("F11",Pivot!$F$146,"År",2024,"F11",4)),)),)</f>
        <v>0.18626528692380057</v>
      </c>
      <c r="G187" s="108">
        <v>0.18626528692380057</v>
      </c>
      <c r="H187" s="108">
        <v>0.18483904465212878</v>
      </c>
      <c r="I187" s="108">
        <v>0.2</v>
      </c>
    </row>
    <row r="188" spans="3:9" x14ac:dyDescent="0.35">
      <c r="C188" s="54" t="s">
        <v>326</v>
      </c>
      <c r="D188" s="54"/>
      <c r="E188" s="54"/>
      <c r="F188" s="109">
        <f>IFERROR((IF(F$192&gt;6,(GETPIVOTDATA("F11",Pivot!$F$146,"År",2024,"F11",5)),)),)</f>
        <v>6.2088428974600186E-2</v>
      </c>
      <c r="G188" s="108">
        <v>6.2088428974600186E-2</v>
      </c>
      <c r="H188" s="108">
        <v>5.5036344755970926E-2</v>
      </c>
      <c r="I188" s="108">
        <v>0.13</v>
      </c>
    </row>
    <row r="189" spans="3:9" x14ac:dyDescent="0.35">
      <c r="C189" s="54" t="s">
        <v>320</v>
      </c>
      <c r="D189" s="54"/>
      <c r="E189" s="54"/>
      <c r="F189" s="109">
        <f>IFERROR((IF(F$192&gt;6,(GETPIVOTDATA("F11",Pivot!$F$146,"År",2024,"F11",6)),)),)</f>
        <v>1.1288805268109126E-2</v>
      </c>
      <c r="G189" s="108">
        <v>1.1288805268109126E-2</v>
      </c>
      <c r="H189" s="108">
        <v>1.142263759086189E-2</v>
      </c>
      <c r="I189" s="108">
        <v>0.01</v>
      </c>
    </row>
    <row r="190" spans="3:9" x14ac:dyDescent="0.35">
      <c r="C190" s="54" t="s">
        <v>300</v>
      </c>
      <c r="D190" s="54"/>
      <c r="E190" s="54"/>
      <c r="F190" s="109">
        <f>SUM(F184:F189)</f>
        <v>1</v>
      </c>
      <c r="G190" s="108">
        <v>1</v>
      </c>
      <c r="H190" s="108">
        <v>1</v>
      </c>
      <c r="I190" s="108">
        <v>0.99999999999999989</v>
      </c>
    </row>
    <row r="191" spans="3:9" x14ac:dyDescent="0.35">
      <c r="C191" s="54"/>
      <c r="D191" s="54"/>
      <c r="E191" s="54"/>
      <c r="F191" s="57"/>
      <c r="G191" s="83"/>
      <c r="H191" s="83"/>
      <c r="I191" s="83"/>
    </row>
    <row r="192" spans="3:9" x14ac:dyDescent="0.35">
      <c r="C192" s="54" t="s">
        <v>312</v>
      </c>
      <c r="D192" s="54"/>
      <c r="E192" s="54"/>
      <c r="F192" s="57">
        <f>IFERROR((GETPIVOTDATA("F11",Pivot!$B$146,"År",2024)),)</f>
        <v>1063</v>
      </c>
      <c r="G192" s="87">
        <v>1063</v>
      </c>
      <c r="H192" s="87">
        <v>963</v>
      </c>
      <c r="I192" s="87">
        <v>100</v>
      </c>
    </row>
    <row r="193" spans="3:9" x14ac:dyDescent="0.35">
      <c r="G193" s="3"/>
      <c r="H193" s="3"/>
      <c r="I193" s="3"/>
    </row>
    <row r="194" spans="3:9" x14ac:dyDescent="0.35">
      <c r="G194" s="3"/>
      <c r="H194" s="3"/>
      <c r="I194" s="3"/>
    </row>
    <row r="195" spans="3:9" ht="18.5" x14ac:dyDescent="0.45">
      <c r="C195" s="59"/>
      <c r="D195" s="58"/>
      <c r="E195" s="58"/>
      <c r="F195" s="58"/>
      <c r="G195" s="84"/>
      <c r="H195" s="84"/>
      <c r="I195" s="84"/>
    </row>
    <row r="196" spans="3:9" ht="18.5" x14ac:dyDescent="0.45">
      <c r="C196" s="60" t="s">
        <v>340</v>
      </c>
      <c r="D196" s="58"/>
      <c r="E196" s="58"/>
      <c r="F196" s="58"/>
      <c r="G196" s="84"/>
      <c r="H196" s="84"/>
      <c r="I196" s="84"/>
    </row>
    <row r="197" spans="3:9" x14ac:dyDescent="0.35">
      <c r="G197" s="3"/>
      <c r="H197" s="3"/>
      <c r="I197" s="3"/>
    </row>
    <row r="198" spans="3:9" x14ac:dyDescent="0.35">
      <c r="G198" s="3"/>
      <c r="H198" s="3"/>
      <c r="I198" s="3"/>
    </row>
    <row r="199" spans="3:9" ht="15.5" x14ac:dyDescent="0.35">
      <c r="C199" s="64" t="s">
        <v>205</v>
      </c>
      <c r="G199" s="3"/>
      <c r="H199" s="3"/>
      <c r="I199" s="3"/>
    </row>
    <row r="200" spans="3:9" x14ac:dyDescent="0.35">
      <c r="F200" s="140"/>
      <c r="G200" s="3"/>
      <c r="H200" s="3"/>
      <c r="I200" s="3"/>
    </row>
    <row r="201" spans="3:9" ht="26.5" x14ac:dyDescent="0.35">
      <c r="F201" s="56">
        <v>2024</v>
      </c>
      <c r="G201" s="110" t="s">
        <v>300</v>
      </c>
      <c r="H201" s="150" t="s">
        <v>543</v>
      </c>
      <c r="I201" s="150" t="s">
        <v>544</v>
      </c>
    </row>
    <row r="202" spans="3:9" x14ac:dyDescent="0.35">
      <c r="C202" s="54" t="s">
        <v>317</v>
      </c>
      <c r="D202" s="54"/>
      <c r="E202" s="54"/>
      <c r="F202" s="109">
        <f>IFERROR((IF(F$209&gt;6,(GETPIVOTDATA("F12",Pivot!$F$158,"År",2024,"F12",1)),)),)</f>
        <v>0.1224105461393597</v>
      </c>
      <c r="G202" s="108">
        <v>0.1224105461393597</v>
      </c>
      <c r="H202" s="108">
        <v>0.12162162162162163</v>
      </c>
      <c r="I202" s="108">
        <v>0.13</v>
      </c>
    </row>
    <row r="203" spans="3:9" x14ac:dyDescent="0.35">
      <c r="C203" s="55">
        <v>2</v>
      </c>
      <c r="D203" s="54"/>
      <c r="E203" s="54"/>
      <c r="F203" s="109">
        <f>IFERROR((IF(F$209&gt;6,(GETPIVOTDATA("F12",Pivot!$F$158,"År",2024,"F12",2)),)),)</f>
        <v>0.38700564971751411</v>
      </c>
      <c r="G203" s="108">
        <v>0.38700564971751411</v>
      </c>
      <c r="H203" s="108">
        <v>0.38149688149688149</v>
      </c>
      <c r="I203" s="108">
        <v>0.44</v>
      </c>
    </row>
    <row r="204" spans="3:9" x14ac:dyDescent="0.35">
      <c r="C204" s="55">
        <v>3</v>
      </c>
      <c r="D204" s="54"/>
      <c r="E204" s="54"/>
      <c r="F204" s="109">
        <f>IFERROR((IF(F$209&gt;6,(GETPIVOTDATA("F12",Pivot!$F$158,"År",2024,"F12",3)),)),)</f>
        <v>0.35028248587570621</v>
      </c>
      <c r="G204" s="108">
        <v>0.35028248587570621</v>
      </c>
      <c r="H204" s="108">
        <v>0.35343035343035345</v>
      </c>
      <c r="I204" s="108">
        <v>0.32</v>
      </c>
    </row>
    <row r="205" spans="3:9" x14ac:dyDescent="0.35">
      <c r="C205" s="54" t="s">
        <v>316</v>
      </c>
      <c r="D205" s="54"/>
      <c r="E205" s="54"/>
      <c r="F205" s="109">
        <f>IFERROR((IF(F$209&gt;6,(GETPIVOTDATA("F12",Pivot!$F$158,"År",2024,"F12",4)),)),)</f>
        <v>9.03954802259887E-2</v>
      </c>
      <c r="G205" s="108">
        <v>9.03954802259887E-2</v>
      </c>
      <c r="H205" s="108">
        <v>8.9397089397089402E-2</v>
      </c>
      <c r="I205" s="108">
        <v>0.1</v>
      </c>
    </row>
    <row r="206" spans="3:9" x14ac:dyDescent="0.35">
      <c r="C206" s="54" t="s">
        <v>315</v>
      </c>
      <c r="D206" s="54"/>
      <c r="E206" s="54"/>
      <c r="F206" s="109">
        <f>IFERROR((IF(F$209&gt;6,(GETPIVOTDATA("F12",Pivot!$F$158,"År",2024,"F12",5)),)),)</f>
        <v>4.9905838041431262E-2</v>
      </c>
      <c r="G206" s="108">
        <v>4.9905838041431262E-2</v>
      </c>
      <c r="H206" s="108">
        <v>5.4054054054054057E-2</v>
      </c>
      <c r="I206" s="108">
        <v>0.01</v>
      </c>
    </row>
    <row r="207" spans="3:9" x14ac:dyDescent="0.35">
      <c r="C207" s="54" t="s">
        <v>300</v>
      </c>
      <c r="D207" s="54"/>
      <c r="E207" s="54"/>
      <c r="F207" s="109">
        <f>SUM(F202:F206)</f>
        <v>1</v>
      </c>
      <c r="G207" s="108">
        <v>1</v>
      </c>
      <c r="H207" s="108">
        <v>1</v>
      </c>
      <c r="I207" s="108">
        <v>1</v>
      </c>
    </row>
    <row r="208" spans="3:9" x14ac:dyDescent="0.35">
      <c r="C208" s="54"/>
      <c r="D208" s="54"/>
      <c r="E208" s="54"/>
      <c r="F208" s="57"/>
      <c r="G208" s="83"/>
      <c r="H208" s="83"/>
      <c r="I208" s="83"/>
    </row>
    <row r="209" spans="3:9" x14ac:dyDescent="0.35">
      <c r="C209" s="54" t="s">
        <v>312</v>
      </c>
      <c r="D209" s="54"/>
      <c r="E209" s="54"/>
      <c r="F209" s="57">
        <f>IFERROR((GETPIVOTDATA("F12",Pivot!$B$158,"År",2024)),)</f>
        <v>1062</v>
      </c>
      <c r="G209" s="87">
        <v>1062</v>
      </c>
      <c r="H209" s="87">
        <v>962</v>
      </c>
      <c r="I209" s="87">
        <v>100</v>
      </c>
    </row>
    <row r="210" spans="3:9" x14ac:dyDescent="0.35">
      <c r="G210" s="3"/>
      <c r="H210" s="3"/>
      <c r="I210" s="3"/>
    </row>
    <row r="211" spans="3:9" x14ac:dyDescent="0.35">
      <c r="G211" s="3"/>
      <c r="H211" s="3"/>
      <c r="I211" s="3"/>
    </row>
    <row r="212" spans="3:9" ht="15.5" x14ac:dyDescent="0.35">
      <c r="C212" s="64" t="s">
        <v>206</v>
      </c>
      <c r="G212" s="3"/>
      <c r="H212" s="3"/>
      <c r="I212" s="3"/>
    </row>
    <row r="213" spans="3:9" x14ac:dyDescent="0.35">
      <c r="F213" s="140"/>
      <c r="G213" s="3"/>
      <c r="H213" s="3"/>
      <c r="I213" s="3"/>
    </row>
    <row r="214" spans="3:9" ht="26.5" x14ac:dyDescent="0.35">
      <c r="F214" s="56">
        <v>2024</v>
      </c>
      <c r="G214" s="110" t="s">
        <v>300</v>
      </c>
      <c r="H214" s="150" t="s">
        <v>543</v>
      </c>
      <c r="I214" s="150" t="s">
        <v>544</v>
      </c>
    </row>
    <row r="215" spans="3:9" x14ac:dyDescent="0.35">
      <c r="C215" s="54" t="s">
        <v>317</v>
      </c>
      <c r="D215" s="54"/>
      <c r="E215" s="54"/>
      <c r="F215" s="109">
        <f>IFERROR((IF(F$222&gt;6,(GETPIVOTDATA("F13",Pivot!$F$170,"År",2024,"F13",1)),)),)</f>
        <v>0.19716981132075473</v>
      </c>
      <c r="G215" s="108">
        <v>0.19716981132075473</v>
      </c>
      <c r="H215" s="108">
        <v>0.19479166666666667</v>
      </c>
      <c r="I215" s="108">
        <v>0.22</v>
      </c>
    </row>
    <row r="216" spans="3:9" x14ac:dyDescent="0.35">
      <c r="C216" s="55">
        <v>2</v>
      </c>
      <c r="D216" s="54"/>
      <c r="E216" s="54"/>
      <c r="F216" s="109">
        <f>IFERROR((IF(F$222&gt;6,(GETPIVOTDATA("F13",Pivot!$F$170,"År",2024,"F13",2)),)),)</f>
        <v>0.41415094339622643</v>
      </c>
      <c r="G216" s="108">
        <v>0.41415094339622643</v>
      </c>
      <c r="H216" s="108">
        <v>0.40937499999999999</v>
      </c>
      <c r="I216" s="108">
        <v>0.46</v>
      </c>
    </row>
    <row r="217" spans="3:9" x14ac:dyDescent="0.35">
      <c r="C217" s="55">
        <v>3</v>
      </c>
      <c r="D217" s="54"/>
      <c r="E217" s="54"/>
      <c r="F217" s="109">
        <f>IFERROR((IF(F$222&gt;6,(GETPIVOTDATA("F13",Pivot!$F$170,"År",2024,"F13",3)),)),)</f>
        <v>0.27830188679245282</v>
      </c>
      <c r="G217" s="108">
        <v>0.27830188679245282</v>
      </c>
      <c r="H217" s="108">
        <v>0.28541666666666665</v>
      </c>
      <c r="I217" s="108">
        <v>0.21</v>
      </c>
    </row>
    <row r="218" spans="3:9" x14ac:dyDescent="0.35">
      <c r="C218" s="54" t="s">
        <v>316</v>
      </c>
      <c r="D218" s="54"/>
      <c r="E218" s="54"/>
      <c r="F218" s="109">
        <f>IFERROR((IF(F$222&gt;6,(GETPIVOTDATA("F13",Pivot!$F$170,"År",2024,"F13",4)),)),)</f>
        <v>6.1320754716981132E-2</v>
      </c>
      <c r="G218" s="108">
        <v>6.1320754716981132E-2</v>
      </c>
      <c r="H218" s="108">
        <v>5.8333333333333334E-2</v>
      </c>
      <c r="I218" s="108">
        <v>0.09</v>
      </c>
    </row>
    <row r="219" spans="3:9" x14ac:dyDescent="0.35">
      <c r="C219" s="54" t="s">
        <v>315</v>
      </c>
      <c r="D219" s="54"/>
      <c r="E219" s="54"/>
      <c r="F219" s="109">
        <f>IFERROR((IF(F$222&gt;6,(GETPIVOTDATA("F13",Pivot!$F$170,"År",2024,"F13",5)),)),)</f>
        <v>4.9056603773584909E-2</v>
      </c>
      <c r="G219" s="108">
        <v>4.9056603773584909E-2</v>
      </c>
      <c r="H219" s="108">
        <v>5.2083333333333336E-2</v>
      </c>
      <c r="I219" s="108">
        <v>0.02</v>
      </c>
    </row>
    <row r="220" spans="3:9" x14ac:dyDescent="0.35">
      <c r="C220" s="54" t="s">
        <v>300</v>
      </c>
      <c r="D220" s="54"/>
      <c r="E220" s="54"/>
      <c r="F220" s="109">
        <f>SUM(F215:F219)</f>
        <v>1.0000000000000002</v>
      </c>
      <c r="G220" s="108">
        <v>1.0000000000000002</v>
      </c>
      <c r="H220" s="108">
        <v>1</v>
      </c>
      <c r="I220" s="108">
        <v>1</v>
      </c>
    </row>
    <row r="221" spans="3:9" x14ac:dyDescent="0.35">
      <c r="C221" s="54"/>
      <c r="D221" s="54"/>
      <c r="E221" s="54"/>
      <c r="F221" s="57"/>
      <c r="G221" s="83"/>
      <c r="H221" s="83"/>
      <c r="I221" s="83"/>
    </row>
    <row r="222" spans="3:9" x14ac:dyDescent="0.35">
      <c r="C222" s="54" t="s">
        <v>312</v>
      </c>
      <c r="D222" s="54"/>
      <c r="E222" s="54"/>
      <c r="F222" s="57">
        <f>IFERROR((GETPIVOTDATA("F13",Pivot!$B$170,"År",2024)),)</f>
        <v>1060</v>
      </c>
      <c r="G222" s="87">
        <v>1060</v>
      </c>
      <c r="H222" s="87">
        <v>960</v>
      </c>
      <c r="I222" s="87">
        <v>100</v>
      </c>
    </row>
    <row r="223" spans="3:9" x14ac:dyDescent="0.35">
      <c r="G223" s="3"/>
      <c r="H223" s="3"/>
      <c r="I223" s="3"/>
    </row>
    <row r="224" spans="3:9" x14ac:dyDescent="0.35">
      <c r="G224" s="3"/>
      <c r="H224" s="3"/>
      <c r="I224" s="3"/>
    </row>
    <row r="225" spans="3:9" ht="18.5" x14ac:dyDescent="0.45">
      <c r="C225" s="59"/>
      <c r="D225" s="58"/>
      <c r="E225" s="58"/>
      <c r="F225" s="58"/>
      <c r="G225" s="84"/>
      <c r="H225" s="84"/>
      <c r="I225" s="84"/>
    </row>
    <row r="226" spans="3:9" ht="18.5" x14ac:dyDescent="0.45">
      <c r="C226" s="60" t="s">
        <v>339</v>
      </c>
      <c r="D226" s="58"/>
      <c r="E226" s="58"/>
      <c r="F226" s="58"/>
      <c r="G226" s="84"/>
      <c r="H226" s="84"/>
      <c r="I226" s="84"/>
    </row>
    <row r="227" spans="3:9" x14ac:dyDescent="0.35">
      <c r="G227" s="3"/>
      <c r="H227" s="3"/>
      <c r="I227" s="3"/>
    </row>
    <row r="228" spans="3:9" x14ac:dyDescent="0.35">
      <c r="G228" s="3"/>
      <c r="H228" s="3"/>
      <c r="I228" s="3"/>
    </row>
    <row r="229" spans="3:9" ht="15.5" x14ac:dyDescent="0.35">
      <c r="C229" s="64" t="s">
        <v>207</v>
      </c>
      <c r="G229" s="3"/>
      <c r="H229" s="3"/>
      <c r="I229" s="3"/>
    </row>
    <row r="230" spans="3:9" x14ac:dyDescent="0.35">
      <c r="F230" s="141"/>
      <c r="G230" s="3"/>
      <c r="H230" s="3"/>
      <c r="I230" s="3"/>
    </row>
    <row r="231" spans="3:9" ht="26.5" x14ac:dyDescent="0.35">
      <c r="F231" s="56">
        <v>2024</v>
      </c>
      <c r="G231" s="110" t="s">
        <v>300</v>
      </c>
      <c r="H231" s="150" t="s">
        <v>543</v>
      </c>
      <c r="I231" s="150" t="s">
        <v>544</v>
      </c>
    </row>
    <row r="232" spans="3:9" x14ac:dyDescent="0.35">
      <c r="C232" s="54" t="s">
        <v>313</v>
      </c>
      <c r="D232" s="54"/>
      <c r="E232" s="54"/>
      <c r="F232" s="109">
        <f>IFERROR((IF(F$239&gt;6,(GETPIVOTDATA("F14",Pivot!$F$182,"År",2024,"F14",1)),)),)</f>
        <v>0.371939736346516</v>
      </c>
      <c r="G232" s="108">
        <v>0.371939736346516</v>
      </c>
      <c r="H232" s="108">
        <v>0.36240913811007269</v>
      </c>
      <c r="I232" s="108">
        <v>0.46464646464646464</v>
      </c>
    </row>
    <row r="233" spans="3:9" x14ac:dyDescent="0.35">
      <c r="C233" s="55">
        <v>2</v>
      </c>
      <c r="D233" s="54"/>
      <c r="E233" s="54"/>
      <c r="F233" s="109">
        <f>IFERROR((IF(F$239&gt;6,(GETPIVOTDATA("F14",Pivot!$F$182,"År",2024,"F14",2)),)),)</f>
        <v>0.33898305084745761</v>
      </c>
      <c r="G233" s="108">
        <v>0.33898305084745761</v>
      </c>
      <c r="H233" s="108">
        <v>0.34579439252336447</v>
      </c>
      <c r="I233" s="108">
        <v>0.27272727272727271</v>
      </c>
    </row>
    <row r="234" spans="3:9" x14ac:dyDescent="0.35">
      <c r="C234" s="55">
        <v>3</v>
      </c>
      <c r="D234" s="54"/>
      <c r="E234" s="54"/>
      <c r="F234" s="109">
        <f>IFERROR((IF(F$239&gt;6,(GETPIVOTDATA("F14",Pivot!$F$182,"År",2024,"F14",3)),)),)</f>
        <v>0.160075329566855</v>
      </c>
      <c r="G234" s="108">
        <v>0.160075329566855</v>
      </c>
      <c r="H234" s="108">
        <v>0.16199376947040497</v>
      </c>
      <c r="I234" s="108">
        <v>0.14141414141414141</v>
      </c>
    </row>
    <row r="235" spans="3:9" x14ac:dyDescent="0.35">
      <c r="C235" s="54" t="s">
        <v>314</v>
      </c>
      <c r="D235" s="54"/>
      <c r="E235" s="54"/>
      <c r="F235" s="109">
        <f>IFERROR((IF(F$239&gt;6,(GETPIVOTDATA("F14",Pivot!$F$182,"År",2024,"F14",4)),)),)</f>
        <v>6.4971751412429377E-2</v>
      </c>
      <c r="G235" s="108">
        <v>6.4971751412429377E-2</v>
      </c>
      <c r="H235" s="108">
        <v>6.5420560747663545E-2</v>
      </c>
      <c r="I235" s="108">
        <v>6.0606060606060608E-2</v>
      </c>
    </row>
    <row r="236" spans="3:9" x14ac:dyDescent="0.35">
      <c r="C236" s="54" t="s">
        <v>315</v>
      </c>
      <c r="D236" s="54"/>
      <c r="E236" s="54"/>
      <c r="F236" s="109">
        <f>IFERROR((IF(F$239&gt;6,(GETPIVOTDATA("F14",Pivot!$F$182,"År",2024,"F14",5)),)),)</f>
        <v>6.4030131826741998E-2</v>
      </c>
      <c r="G236" s="108">
        <v>6.4030131826741998E-2</v>
      </c>
      <c r="H236" s="108">
        <v>6.4382139148494291E-2</v>
      </c>
      <c r="I236" s="108">
        <v>6.0606060606060608E-2</v>
      </c>
    </row>
    <row r="237" spans="3:9" x14ac:dyDescent="0.35">
      <c r="C237" s="54" t="s">
        <v>300</v>
      </c>
      <c r="D237" s="54"/>
      <c r="E237" s="54"/>
      <c r="F237" s="109">
        <f>SUM(F232:F236)</f>
        <v>1</v>
      </c>
      <c r="G237" s="108">
        <v>1</v>
      </c>
      <c r="H237" s="108">
        <v>1</v>
      </c>
      <c r="I237" s="108">
        <v>1</v>
      </c>
    </row>
    <row r="238" spans="3:9" x14ac:dyDescent="0.35">
      <c r="C238" s="54"/>
      <c r="D238" s="54"/>
      <c r="E238" s="54"/>
      <c r="F238" s="57"/>
      <c r="G238" s="83"/>
      <c r="H238" s="83"/>
      <c r="I238" s="83"/>
    </row>
    <row r="239" spans="3:9" x14ac:dyDescent="0.35">
      <c r="C239" s="54" t="s">
        <v>312</v>
      </c>
      <c r="D239" s="54"/>
      <c r="E239" s="54"/>
      <c r="F239" s="57">
        <f>IFERROR((GETPIVOTDATA("F14",Pivot!$B$182,"År",2024)),)</f>
        <v>1062</v>
      </c>
      <c r="G239" s="87">
        <v>1062</v>
      </c>
      <c r="H239" s="87">
        <v>963</v>
      </c>
      <c r="I239" s="87">
        <v>99</v>
      </c>
    </row>
    <row r="240" spans="3:9" x14ac:dyDescent="0.35">
      <c r="G240" s="3"/>
      <c r="H240" s="3"/>
      <c r="I240" s="3"/>
    </row>
    <row r="241" spans="3:9" x14ac:dyDescent="0.35">
      <c r="G241" s="3"/>
      <c r="H241" s="3"/>
      <c r="I241" s="3"/>
    </row>
    <row r="242" spans="3:9" ht="15.5" x14ac:dyDescent="0.35">
      <c r="C242" s="64" t="s">
        <v>208</v>
      </c>
      <c r="G242" s="3"/>
      <c r="H242" s="3"/>
      <c r="I242" s="3"/>
    </row>
    <row r="243" spans="3:9" x14ac:dyDescent="0.35">
      <c r="F243" s="140"/>
      <c r="G243" s="3"/>
      <c r="H243" s="3"/>
      <c r="I243" s="3"/>
    </row>
    <row r="244" spans="3:9" ht="26.5" x14ac:dyDescent="0.35">
      <c r="F244" s="56">
        <v>2024</v>
      </c>
      <c r="G244" s="110" t="s">
        <v>300</v>
      </c>
      <c r="H244" s="150" t="s">
        <v>543</v>
      </c>
      <c r="I244" s="150" t="s">
        <v>544</v>
      </c>
    </row>
    <row r="245" spans="3:9" x14ac:dyDescent="0.35">
      <c r="C245" s="54" t="s">
        <v>325</v>
      </c>
      <c r="D245" s="54"/>
      <c r="E245" s="54"/>
      <c r="F245" s="109">
        <f>IFERROR((IF(F$253&gt;6,(GETPIVOTDATA("F15",Pivot!$F$194,"År",2024,"F15",1)),)),)</f>
        <v>0.48301886792452831</v>
      </c>
      <c r="G245" s="108">
        <v>0.48301886792452831</v>
      </c>
      <c r="H245" s="108">
        <v>0.48803329864724243</v>
      </c>
      <c r="I245" s="108">
        <v>0.43434343434343436</v>
      </c>
    </row>
    <row r="246" spans="3:9" x14ac:dyDescent="0.35">
      <c r="C246" s="55">
        <v>2</v>
      </c>
      <c r="D246" s="54"/>
      <c r="E246" s="54"/>
      <c r="F246" s="109">
        <f>IFERROR((IF(F$253&gt;6,(GETPIVOTDATA("F15",Pivot!$F$194,"År",2024,"F15",2)),)),)</f>
        <v>0.24528301886792453</v>
      </c>
      <c r="G246" s="108">
        <v>0.24528301886792453</v>
      </c>
      <c r="H246" s="108">
        <v>0.24349635796045785</v>
      </c>
      <c r="I246" s="108">
        <v>0.26262626262626265</v>
      </c>
    </row>
    <row r="247" spans="3:9" x14ac:dyDescent="0.35">
      <c r="C247" s="55">
        <v>3</v>
      </c>
      <c r="D247" s="54"/>
      <c r="E247" s="54"/>
      <c r="F247" s="109">
        <f>IFERROR((IF(F$253&gt;6,(GETPIVOTDATA("F15",Pivot!$F$194,"År",2024,"F15",3)),)),)</f>
        <v>0.14716981132075471</v>
      </c>
      <c r="G247" s="108">
        <v>0.14716981132075471</v>
      </c>
      <c r="H247" s="108">
        <v>0.14984391259105098</v>
      </c>
      <c r="I247" s="108">
        <v>0.12121212121212122</v>
      </c>
    </row>
    <row r="248" spans="3:9" x14ac:dyDescent="0.35">
      <c r="C248" s="55">
        <v>4</v>
      </c>
      <c r="D248" s="54"/>
      <c r="E248" s="54"/>
      <c r="F248" s="109">
        <f>IFERROR((IF(F$253&gt;6,(GETPIVOTDATA("F15",Pivot!$F$194,"År",2024,"F15",4)),)),)</f>
        <v>5.5660377358490568E-2</v>
      </c>
      <c r="G248" s="108">
        <v>5.5660377358490568E-2</v>
      </c>
      <c r="H248" s="108">
        <v>5.3069719042663895E-2</v>
      </c>
      <c r="I248" s="108">
        <v>8.0808080808080815E-2</v>
      </c>
    </row>
    <row r="249" spans="3:9" x14ac:dyDescent="0.35">
      <c r="C249" s="54" t="s">
        <v>326</v>
      </c>
      <c r="D249" s="54"/>
      <c r="E249" s="54"/>
      <c r="F249" s="109">
        <f>IFERROR((IF(F$253&gt;6,(GETPIVOTDATA("F15",Pivot!$F$194,"År",2024,"F15",5)),)),)</f>
        <v>2.8301886792452831E-2</v>
      </c>
      <c r="G249" s="108">
        <v>2.8301886792452831E-2</v>
      </c>
      <c r="H249" s="108">
        <v>2.7055150884495317E-2</v>
      </c>
      <c r="I249" s="108">
        <v>4.0404040404040407E-2</v>
      </c>
    </row>
    <row r="250" spans="3:9" x14ac:dyDescent="0.35">
      <c r="C250" s="54" t="s">
        <v>320</v>
      </c>
      <c r="D250" s="54"/>
      <c r="E250" s="54"/>
      <c r="F250" s="109">
        <f>IFERROR((IF(F$253&gt;6,(GETPIVOTDATA("F15",Pivot!$F$194,"År",2024,"F15",6)),)),)</f>
        <v>4.0566037735849055E-2</v>
      </c>
      <c r="G250" s="108">
        <v>4.0566037735849055E-2</v>
      </c>
      <c r="H250" s="108">
        <v>3.8501560874089492E-2</v>
      </c>
      <c r="I250" s="108">
        <v>6.0606060606060608E-2</v>
      </c>
    </row>
    <row r="251" spans="3:9" x14ac:dyDescent="0.35">
      <c r="C251" s="54" t="s">
        <v>300</v>
      </c>
      <c r="D251" s="54"/>
      <c r="E251" s="54"/>
      <c r="F251" s="109">
        <f>SUM(F245:F250)</f>
        <v>1</v>
      </c>
      <c r="G251" s="108">
        <v>1</v>
      </c>
      <c r="H251" s="108">
        <v>1</v>
      </c>
      <c r="I251" s="108">
        <v>1</v>
      </c>
    </row>
    <row r="252" spans="3:9" x14ac:dyDescent="0.35">
      <c r="C252" s="54"/>
      <c r="D252" s="54"/>
      <c r="E252" s="54"/>
      <c r="F252" s="57"/>
      <c r="G252" s="83"/>
      <c r="H252" s="83"/>
      <c r="I252" s="83"/>
    </row>
    <row r="253" spans="3:9" x14ac:dyDescent="0.35">
      <c r="C253" s="54" t="s">
        <v>312</v>
      </c>
      <c r="D253" s="54"/>
      <c r="E253" s="54"/>
      <c r="F253" s="57">
        <f>IFERROR((GETPIVOTDATA("F15",Pivot!$B$194,"År",2024)),)</f>
        <v>1060</v>
      </c>
      <c r="G253" s="87">
        <v>1060</v>
      </c>
      <c r="H253" s="87">
        <v>961</v>
      </c>
      <c r="I253" s="87">
        <v>99</v>
      </c>
    </row>
    <row r="254" spans="3:9" ht="12" customHeight="1" x14ac:dyDescent="0.35">
      <c r="G254" s="3"/>
      <c r="H254" s="3"/>
      <c r="I254" s="3"/>
    </row>
    <row r="255" spans="3:9" x14ac:dyDescent="0.35">
      <c r="G255" s="3"/>
      <c r="H255" s="3"/>
      <c r="I255" s="3"/>
    </row>
    <row r="256" spans="3:9" ht="18.5" x14ac:dyDescent="0.45">
      <c r="C256" s="59"/>
      <c r="D256" s="58"/>
      <c r="E256" s="58"/>
      <c r="F256" s="58"/>
      <c r="G256" s="84"/>
      <c r="H256" s="84"/>
      <c r="I256" s="84"/>
    </row>
    <row r="257" spans="3:9" ht="18.5" x14ac:dyDescent="0.45">
      <c r="C257" s="60" t="s">
        <v>338</v>
      </c>
      <c r="D257" s="58"/>
      <c r="E257" s="58"/>
      <c r="F257" s="58"/>
      <c r="G257" s="84"/>
      <c r="H257" s="84"/>
      <c r="I257" s="84"/>
    </row>
    <row r="258" spans="3:9" x14ac:dyDescent="0.35">
      <c r="G258" s="3"/>
      <c r="H258" s="3"/>
      <c r="I258" s="3"/>
    </row>
    <row r="259" spans="3:9" x14ac:dyDescent="0.35">
      <c r="G259" s="3"/>
      <c r="H259" s="3"/>
      <c r="I259" s="3"/>
    </row>
    <row r="260" spans="3:9" ht="15.5" x14ac:dyDescent="0.35">
      <c r="C260" s="64" t="s">
        <v>209</v>
      </c>
      <c r="G260" s="3"/>
      <c r="H260" s="3"/>
      <c r="I260" s="3"/>
    </row>
    <row r="261" spans="3:9" x14ac:dyDescent="0.35">
      <c r="F261" s="140"/>
      <c r="G261" s="3"/>
      <c r="H261" s="3"/>
      <c r="I261" s="3"/>
    </row>
    <row r="262" spans="3:9" ht="26.5" x14ac:dyDescent="0.35">
      <c r="F262" s="56">
        <v>2024</v>
      </c>
      <c r="G262" s="110" t="s">
        <v>300</v>
      </c>
      <c r="H262" s="150" t="s">
        <v>543</v>
      </c>
      <c r="I262" s="150" t="s">
        <v>544</v>
      </c>
    </row>
    <row r="263" spans="3:9" x14ac:dyDescent="0.35">
      <c r="C263" s="54" t="s">
        <v>327</v>
      </c>
      <c r="D263" s="54"/>
      <c r="E263" s="54"/>
      <c r="F263" s="109">
        <f>IFERROR((IF(F$270&gt;6,(GETPIVOTDATA("F16",Pivot!$F$206,"År",2024,"F16",1)),)),)</f>
        <v>0.2024482109227872</v>
      </c>
      <c r="G263" s="108">
        <v>0.2024482109227872</v>
      </c>
      <c r="H263" s="108">
        <v>0.20478170478170479</v>
      </c>
      <c r="I263" s="108">
        <v>0.18</v>
      </c>
    </row>
    <row r="264" spans="3:9" x14ac:dyDescent="0.35">
      <c r="C264" s="55">
        <v>2</v>
      </c>
      <c r="D264" s="54"/>
      <c r="E264" s="54"/>
      <c r="F264" s="109">
        <f>IFERROR((IF(F$270&gt;6,(GETPIVOTDATA("F16",Pivot!$F$206,"År",2024,"F16",2)),)),)</f>
        <v>0.56497175141242939</v>
      </c>
      <c r="G264" s="108">
        <v>0.56497175141242939</v>
      </c>
      <c r="H264" s="108">
        <v>0.56860706860706856</v>
      </c>
      <c r="I264" s="108">
        <v>0.53</v>
      </c>
    </row>
    <row r="265" spans="3:9" x14ac:dyDescent="0.35">
      <c r="C265" s="55">
        <v>3</v>
      </c>
      <c r="D265" s="54"/>
      <c r="E265" s="54"/>
      <c r="F265" s="109">
        <f>IFERROR((IF(F$270&gt;6,(GETPIVOTDATA("F16",Pivot!$F$206,"År",2024,"F16",3)),)),)</f>
        <v>0.14030131826741996</v>
      </c>
      <c r="G265" s="108">
        <v>0.14030131826741996</v>
      </c>
      <c r="H265" s="108">
        <v>0.13513513513513514</v>
      </c>
      <c r="I265" s="108">
        <v>0.19</v>
      </c>
    </row>
    <row r="266" spans="3:9" x14ac:dyDescent="0.35">
      <c r="C266" s="54" t="s">
        <v>328</v>
      </c>
      <c r="D266" s="54"/>
      <c r="E266" s="54"/>
      <c r="F266" s="109">
        <f>IFERROR((IF(F$270&gt;6,(GETPIVOTDATA("F16",Pivot!$F$206,"År",2024,"F16",4)),)),)</f>
        <v>3.0131826741996232E-2</v>
      </c>
      <c r="G266" s="108">
        <v>3.0131826741996232E-2</v>
      </c>
      <c r="H266" s="108">
        <v>2.5987525987525989E-2</v>
      </c>
      <c r="I266" s="108">
        <v>7.0000000000000007E-2</v>
      </c>
    </row>
    <row r="267" spans="3:9" x14ac:dyDescent="0.35">
      <c r="C267" s="54" t="s">
        <v>315</v>
      </c>
      <c r="D267" s="54"/>
      <c r="E267" s="54"/>
      <c r="F267" s="109">
        <f>IFERROR((IF(F$270&gt;6,(GETPIVOTDATA("F16",Pivot!$F$206,"År",2024,"F16",5)),)),)</f>
        <v>6.2146892655367235E-2</v>
      </c>
      <c r="G267" s="108">
        <v>6.2146892655367235E-2</v>
      </c>
      <c r="H267" s="108">
        <v>6.5488565488565492E-2</v>
      </c>
      <c r="I267" s="108">
        <v>0.03</v>
      </c>
    </row>
    <row r="268" spans="3:9" x14ac:dyDescent="0.35">
      <c r="C268" s="54" t="s">
        <v>300</v>
      </c>
      <c r="D268" s="54"/>
      <c r="E268" s="54"/>
      <c r="F268" s="109">
        <f>SUM(F263:F267)</f>
        <v>1</v>
      </c>
      <c r="G268" s="108">
        <v>1</v>
      </c>
      <c r="H268" s="108">
        <v>1</v>
      </c>
      <c r="I268" s="108">
        <v>1</v>
      </c>
    </row>
    <row r="269" spans="3:9" x14ac:dyDescent="0.35">
      <c r="C269" s="54"/>
      <c r="D269" s="54"/>
      <c r="E269" s="54"/>
      <c r="F269" s="57"/>
      <c r="G269" s="83"/>
      <c r="H269" s="83"/>
      <c r="I269" s="83"/>
    </row>
    <row r="270" spans="3:9" x14ac:dyDescent="0.35">
      <c r="C270" s="54" t="s">
        <v>312</v>
      </c>
      <c r="D270" s="54"/>
      <c r="E270" s="54"/>
      <c r="F270" s="57">
        <f>IFERROR((GETPIVOTDATA("F16",Pivot!$B$206,"År",2024)),)</f>
        <v>1062</v>
      </c>
      <c r="G270" s="87">
        <v>1062</v>
      </c>
      <c r="H270" s="87">
        <v>962</v>
      </c>
      <c r="I270" s="87">
        <v>100</v>
      </c>
    </row>
    <row r="271" spans="3:9" x14ac:dyDescent="0.35">
      <c r="G271" s="3"/>
      <c r="H271" s="3"/>
      <c r="I271" s="3"/>
    </row>
    <row r="272" spans="3:9" x14ac:dyDescent="0.35">
      <c r="G272" s="3"/>
      <c r="H272" s="3"/>
      <c r="I272" s="3"/>
    </row>
    <row r="273" spans="3:14" ht="15.5" x14ac:dyDescent="0.35">
      <c r="C273" s="64" t="s">
        <v>210</v>
      </c>
      <c r="G273" s="3"/>
      <c r="H273" s="3"/>
      <c r="I273" s="3"/>
    </row>
    <row r="274" spans="3:14" x14ac:dyDescent="0.35">
      <c r="F274" s="140"/>
      <c r="G274" s="3"/>
      <c r="H274" s="3"/>
      <c r="I274" s="3"/>
    </row>
    <row r="275" spans="3:14" ht="26.5" x14ac:dyDescent="0.35">
      <c r="F275" s="56">
        <v>2024</v>
      </c>
      <c r="G275" s="110" t="s">
        <v>300</v>
      </c>
      <c r="H275" s="150" t="s">
        <v>543</v>
      </c>
      <c r="I275" s="150" t="s">
        <v>544</v>
      </c>
    </row>
    <row r="276" spans="3:14" x14ac:dyDescent="0.35">
      <c r="C276" s="54" t="s">
        <v>327</v>
      </c>
      <c r="D276" s="54"/>
      <c r="E276" s="54"/>
      <c r="F276" s="109">
        <f>IFERROR((IF(F$283&gt;6,(GETPIVOTDATA("F17",Pivot!$F$218,"År",2024,"F17",1)),)),)</f>
        <v>0.20660377358490567</v>
      </c>
      <c r="G276" s="108">
        <v>0.20660377358490567</v>
      </c>
      <c r="H276" s="108">
        <v>0.21145833333333333</v>
      </c>
      <c r="I276" s="108">
        <v>0.16</v>
      </c>
    </row>
    <row r="277" spans="3:14" x14ac:dyDescent="0.35">
      <c r="C277" s="55">
        <v>2</v>
      </c>
      <c r="D277" s="54"/>
      <c r="E277" s="54"/>
      <c r="F277" s="109">
        <f>IFERROR((IF(F$283&gt;6,(GETPIVOTDATA("F17",Pivot!$F$218,"År",2024,"F17",2)),)),)</f>
        <v>0.57924528301886791</v>
      </c>
      <c r="G277" s="108">
        <v>0.57924528301886791</v>
      </c>
      <c r="H277" s="108">
        <v>0.5864583333333333</v>
      </c>
      <c r="I277" s="108">
        <v>0.51</v>
      </c>
    </row>
    <row r="278" spans="3:14" x14ac:dyDescent="0.35">
      <c r="C278" s="55">
        <v>3</v>
      </c>
      <c r="D278" s="54"/>
      <c r="E278" s="54"/>
      <c r="F278" s="109">
        <f>IFERROR((IF(F$283&gt;6,(GETPIVOTDATA("F17",Pivot!$F$218,"År",2024,"F17",3)),)),)</f>
        <v>0.12169811320754717</v>
      </c>
      <c r="G278" s="108">
        <v>0.12169811320754717</v>
      </c>
      <c r="H278" s="108">
        <v>0.11354166666666667</v>
      </c>
      <c r="I278" s="108">
        <v>0.2</v>
      </c>
    </row>
    <row r="279" spans="3:14" x14ac:dyDescent="0.35">
      <c r="C279" s="54" t="s">
        <v>328</v>
      </c>
      <c r="D279" s="54"/>
      <c r="E279" s="54"/>
      <c r="F279" s="109">
        <f>IFERROR((IF(F$283&gt;6,(GETPIVOTDATA("F17",Pivot!$F$218,"År",2024,"F17",4)),)),)</f>
        <v>3.490566037735849E-2</v>
      </c>
      <c r="G279" s="108">
        <v>3.490566037735849E-2</v>
      </c>
      <c r="H279" s="108">
        <v>2.9166666666666667E-2</v>
      </c>
      <c r="I279" s="108">
        <v>0.09</v>
      </c>
    </row>
    <row r="280" spans="3:14" x14ac:dyDescent="0.35">
      <c r="C280" s="54" t="s">
        <v>315</v>
      </c>
      <c r="D280" s="54"/>
      <c r="E280" s="54"/>
      <c r="F280" s="109">
        <f>IFERROR((IF(F$283&gt;6,(GETPIVOTDATA("F17",Pivot!$F$218,"År",2024,"F17",5)),)),)</f>
        <v>5.7547169811320756E-2</v>
      </c>
      <c r="G280" s="108">
        <v>5.7547169811320756E-2</v>
      </c>
      <c r="H280" s="108">
        <v>5.9374999999999997E-2</v>
      </c>
      <c r="I280" s="108">
        <v>0.04</v>
      </c>
    </row>
    <row r="281" spans="3:14" x14ac:dyDescent="0.35">
      <c r="C281" s="54" t="s">
        <v>300</v>
      </c>
      <c r="D281" s="54"/>
      <c r="E281" s="54"/>
      <c r="F281" s="109">
        <f>SUM(F276:F280)</f>
        <v>1</v>
      </c>
      <c r="G281" s="108">
        <v>1</v>
      </c>
      <c r="H281" s="108">
        <v>0.99999999999999989</v>
      </c>
      <c r="I281" s="108">
        <v>1</v>
      </c>
    </row>
    <row r="282" spans="3:14" x14ac:dyDescent="0.35">
      <c r="C282" s="54"/>
      <c r="D282" s="54"/>
      <c r="E282" s="54"/>
      <c r="F282" s="57"/>
      <c r="G282" s="83"/>
      <c r="H282" s="83"/>
      <c r="I282" s="83"/>
    </row>
    <row r="283" spans="3:14" x14ac:dyDescent="0.35">
      <c r="C283" s="54" t="s">
        <v>312</v>
      </c>
      <c r="D283" s="54"/>
      <c r="E283" s="54"/>
      <c r="F283" s="57">
        <f>IFERROR((GETPIVOTDATA("F17",Pivot!$B$218,"År",2024)),)</f>
        <v>1060</v>
      </c>
      <c r="G283" s="87">
        <v>1060</v>
      </c>
      <c r="H283" s="87">
        <v>960</v>
      </c>
      <c r="I283" s="87">
        <v>100</v>
      </c>
    </row>
    <row r="284" spans="3:14" x14ac:dyDescent="0.35">
      <c r="G284" s="3"/>
      <c r="H284" s="3"/>
      <c r="I284" s="3"/>
    </row>
    <row r="285" spans="3:14" ht="15.5" x14ac:dyDescent="0.35">
      <c r="G285" s="3"/>
      <c r="H285" s="3"/>
      <c r="I285" s="3"/>
      <c r="N285" s="64"/>
    </row>
    <row r="286" spans="3:14" ht="18.5" x14ac:dyDescent="0.45">
      <c r="C286" s="59"/>
      <c r="D286" s="58"/>
      <c r="E286" s="58"/>
      <c r="F286" s="58"/>
      <c r="G286" s="84"/>
      <c r="H286" s="84"/>
      <c r="I286" s="84"/>
    </row>
    <row r="287" spans="3:14" ht="18.5" x14ac:dyDescent="0.45">
      <c r="C287" s="60" t="s">
        <v>337</v>
      </c>
      <c r="D287" s="58"/>
      <c r="E287" s="58"/>
      <c r="F287" s="58"/>
      <c r="G287" s="84"/>
      <c r="H287" s="84"/>
      <c r="I287" s="84"/>
    </row>
    <row r="288" spans="3:14" x14ac:dyDescent="0.35">
      <c r="G288" s="3"/>
      <c r="H288" s="3"/>
      <c r="I288" s="3"/>
    </row>
    <row r="289" spans="3:9" x14ac:dyDescent="0.35">
      <c r="G289" s="3"/>
      <c r="H289" s="3"/>
      <c r="I289" s="3"/>
    </row>
    <row r="290" spans="3:9" ht="15.5" x14ac:dyDescent="0.35">
      <c r="C290" s="64" t="s">
        <v>212</v>
      </c>
      <c r="G290" s="3"/>
      <c r="H290" s="3"/>
      <c r="I290" s="3"/>
    </row>
    <row r="291" spans="3:9" x14ac:dyDescent="0.35">
      <c r="F291" s="140"/>
      <c r="G291" s="3"/>
      <c r="H291" s="3"/>
      <c r="I291" s="3"/>
    </row>
    <row r="292" spans="3:9" ht="26.5" customHeight="1" x14ac:dyDescent="0.35">
      <c r="F292" s="56">
        <v>2024</v>
      </c>
      <c r="G292" s="110" t="s">
        <v>300</v>
      </c>
      <c r="H292" s="150" t="s">
        <v>543</v>
      </c>
      <c r="I292" s="150" t="s">
        <v>544</v>
      </c>
    </row>
    <row r="293" spans="3:9" x14ac:dyDescent="0.35">
      <c r="C293" s="54" t="s">
        <v>317</v>
      </c>
      <c r="D293" s="54"/>
      <c r="E293" s="54"/>
      <c r="F293" s="109">
        <f>IFERROR((IF(F$300&gt;6,(GETPIVOTDATA("F18",Pivot!$F$230,"År",2024,"F18",1)),)),)</f>
        <v>9.9150141643059492E-2</v>
      </c>
      <c r="G293" s="108">
        <v>9.9150141643059492E-2</v>
      </c>
      <c r="H293" s="108">
        <v>9.7916666666666666E-2</v>
      </c>
      <c r="I293" s="108">
        <v>0.1111111111111111</v>
      </c>
    </row>
    <row r="294" spans="3:9" x14ac:dyDescent="0.35">
      <c r="C294" s="55">
        <v>2</v>
      </c>
      <c r="D294" s="54"/>
      <c r="E294" s="54"/>
      <c r="F294" s="109">
        <f>IFERROR((IF(F$300&gt;6,(GETPIVOTDATA("F18",Pivot!$F$230,"År",2024,"F18",2)),)),)</f>
        <v>0.37204910292728988</v>
      </c>
      <c r="G294" s="108">
        <v>0.37204910292728988</v>
      </c>
      <c r="H294" s="108">
        <v>0.36354166666666665</v>
      </c>
      <c r="I294" s="108">
        <v>0.45454545454545453</v>
      </c>
    </row>
    <row r="295" spans="3:9" x14ac:dyDescent="0.35">
      <c r="C295" s="55">
        <v>3</v>
      </c>
      <c r="D295" s="54"/>
      <c r="E295" s="54"/>
      <c r="F295" s="109">
        <f>IFERROR((IF(F$300&gt;6,(GETPIVOTDATA("F18",Pivot!$F$230,"År",2024,"F18",3)),)),)</f>
        <v>0.37299338999055714</v>
      </c>
      <c r="G295" s="108">
        <v>0.37299338999055714</v>
      </c>
      <c r="H295" s="108">
        <v>0.38020833333333331</v>
      </c>
      <c r="I295" s="108">
        <v>0.30303030303030304</v>
      </c>
    </row>
    <row r="296" spans="3:9" x14ac:dyDescent="0.35">
      <c r="C296" s="54" t="s">
        <v>316</v>
      </c>
      <c r="D296" s="54"/>
      <c r="E296" s="54"/>
      <c r="F296" s="109">
        <f>IFERROR((IF(F$300&gt;6,(GETPIVOTDATA("F18",Pivot!$F$230,"År",2024,"F18",4)),)),)</f>
        <v>0.10953729933899906</v>
      </c>
      <c r="G296" s="108">
        <v>0.10953729933899906</v>
      </c>
      <c r="H296" s="108">
        <v>0.11041666666666666</v>
      </c>
      <c r="I296" s="108">
        <v>0.10101010101010101</v>
      </c>
    </row>
    <row r="297" spans="3:9" x14ac:dyDescent="0.35">
      <c r="C297" s="54" t="s">
        <v>315</v>
      </c>
      <c r="D297" s="54"/>
      <c r="E297" s="54"/>
      <c r="F297" s="109">
        <f>IFERROR((IF(F$300&gt;6,(GETPIVOTDATA("F18",Pivot!$F$230,"År",2024,"F18",5)),)),)</f>
        <v>4.6270066100094431E-2</v>
      </c>
      <c r="G297" s="108">
        <v>4.6270066100094431E-2</v>
      </c>
      <c r="H297" s="108">
        <v>4.791666666666667E-2</v>
      </c>
      <c r="I297" s="108">
        <v>3.0303030303030304E-2</v>
      </c>
    </row>
    <row r="298" spans="3:9" x14ac:dyDescent="0.35">
      <c r="C298" s="54" t="s">
        <v>300</v>
      </c>
      <c r="D298" s="54"/>
      <c r="E298" s="54"/>
      <c r="F298" s="109">
        <f>SUM(F293:F297)</f>
        <v>1</v>
      </c>
      <c r="G298" s="108">
        <v>1</v>
      </c>
      <c r="H298" s="108">
        <v>0.99999999999999989</v>
      </c>
      <c r="I298" s="108">
        <v>1</v>
      </c>
    </row>
    <row r="299" spans="3:9" x14ac:dyDescent="0.35">
      <c r="C299" s="54"/>
      <c r="D299" s="54"/>
      <c r="E299" s="54"/>
      <c r="F299" s="57"/>
      <c r="G299" s="83"/>
      <c r="H299" s="83"/>
      <c r="I299" s="83"/>
    </row>
    <row r="300" spans="3:9" x14ac:dyDescent="0.35">
      <c r="C300" s="54" t="s">
        <v>312</v>
      </c>
      <c r="D300" s="54"/>
      <c r="E300" s="54"/>
      <c r="F300" s="57">
        <f>IFERROR((GETPIVOTDATA("F18",Pivot!$B$230,"År",2024)),)</f>
        <v>1059</v>
      </c>
      <c r="G300" s="87">
        <v>1059</v>
      </c>
      <c r="H300" s="87">
        <v>960</v>
      </c>
      <c r="I300" s="87">
        <v>99</v>
      </c>
    </row>
    <row r="301" spans="3:9" x14ac:dyDescent="0.35">
      <c r="G301" s="3"/>
      <c r="H301" s="3"/>
      <c r="I301" s="3"/>
    </row>
    <row r="302" spans="3:9" x14ac:dyDescent="0.35">
      <c r="G302" s="3"/>
      <c r="H302" s="3"/>
      <c r="I302" s="3"/>
    </row>
    <row r="303" spans="3:9" ht="15.5" x14ac:dyDescent="0.35">
      <c r="C303" s="64" t="s">
        <v>213</v>
      </c>
      <c r="G303" s="3"/>
      <c r="H303" s="3"/>
      <c r="I303" s="3"/>
    </row>
    <row r="304" spans="3:9" x14ac:dyDescent="0.35">
      <c r="F304" s="140"/>
      <c r="G304" s="3"/>
      <c r="H304" s="3"/>
      <c r="I304" s="3"/>
    </row>
    <row r="305" spans="3:9" ht="26.5" x14ac:dyDescent="0.35">
      <c r="F305" s="56">
        <v>2024</v>
      </c>
      <c r="G305" s="110" t="s">
        <v>300</v>
      </c>
      <c r="H305" s="150" t="s">
        <v>543</v>
      </c>
      <c r="I305" s="150" t="s">
        <v>544</v>
      </c>
    </row>
    <row r="306" spans="3:9" x14ac:dyDescent="0.35">
      <c r="C306" s="54" t="s">
        <v>317</v>
      </c>
      <c r="D306" s="54"/>
      <c r="E306" s="54"/>
      <c r="F306" s="109">
        <f>IFERROR((IF(F$313&gt;6,(GETPIVOTDATA("F19",Pivot!$F$242,"År",2024,"F19",1)),)),)</f>
        <v>0.12310606060606061</v>
      </c>
      <c r="G306" s="108">
        <v>0.12310606060606061</v>
      </c>
      <c r="H306" s="108">
        <v>0.10960334029227557</v>
      </c>
      <c r="I306" s="108">
        <v>0.25510204081632654</v>
      </c>
    </row>
    <row r="307" spans="3:9" x14ac:dyDescent="0.35">
      <c r="C307" s="55">
        <v>2</v>
      </c>
      <c r="D307" s="54"/>
      <c r="E307" s="54"/>
      <c r="F307" s="109">
        <f>IFERROR((IF(F$313&gt;6,(GETPIVOTDATA("F19",Pivot!$F$242,"År",2024,"F19",2)),)),)</f>
        <v>0.38446969696969696</v>
      </c>
      <c r="G307" s="108">
        <v>0.38446969696969696</v>
      </c>
      <c r="H307" s="108">
        <v>0.38100208768267224</v>
      </c>
      <c r="I307" s="108">
        <v>0.41836734693877553</v>
      </c>
    </row>
    <row r="308" spans="3:9" x14ac:dyDescent="0.35">
      <c r="C308" s="55">
        <v>3</v>
      </c>
      <c r="D308" s="54"/>
      <c r="E308" s="54"/>
      <c r="F308" s="109">
        <f>IFERROR((IF(F$313&gt;6,(GETPIVOTDATA("F19",Pivot!$F$242,"År",2024,"F19",3)),)),)</f>
        <v>0.28219696969696972</v>
      </c>
      <c r="G308" s="108">
        <v>0.28219696969696972</v>
      </c>
      <c r="H308" s="108">
        <v>0.29123173277661796</v>
      </c>
      <c r="I308" s="108">
        <v>0.19387755102040816</v>
      </c>
    </row>
    <row r="309" spans="3:9" x14ac:dyDescent="0.35">
      <c r="C309" s="54" t="s">
        <v>316</v>
      </c>
      <c r="D309" s="54"/>
      <c r="E309" s="54"/>
      <c r="F309" s="109">
        <f>IFERROR((IF(F$313&gt;6,(GETPIVOTDATA("F19",Pivot!$F$242,"År",2024,"F19",4)),)),)</f>
        <v>0.10321969696969698</v>
      </c>
      <c r="G309" s="108">
        <v>0.10321969696969698</v>
      </c>
      <c r="H309" s="108">
        <v>0.10751565762004175</v>
      </c>
      <c r="I309" s="108">
        <v>6.1224489795918366E-2</v>
      </c>
    </row>
    <row r="310" spans="3:9" x14ac:dyDescent="0.35">
      <c r="C310" s="54" t="s">
        <v>315</v>
      </c>
      <c r="D310" s="54"/>
      <c r="E310" s="54"/>
      <c r="F310" s="109">
        <f>IFERROR((IF(F$313&gt;6,(GETPIVOTDATA("F19",Pivot!$F$242,"År",2024,"F19",5)),)),)</f>
        <v>0.10700757575757576</v>
      </c>
      <c r="G310" s="108">
        <v>0.10700757575757576</v>
      </c>
      <c r="H310" s="108">
        <v>0.11064718162839249</v>
      </c>
      <c r="I310" s="108">
        <v>7.1428571428571425E-2</v>
      </c>
    </row>
    <row r="311" spans="3:9" x14ac:dyDescent="0.35">
      <c r="C311" s="54" t="s">
        <v>300</v>
      </c>
      <c r="D311" s="54"/>
      <c r="E311" s="54"/>
      <c r="F311" s="109">
        <f>SUM(F306:F310)</f>
        <v>1</v>
      </c>
      <c r="G311" s="108">
        <v>1</v>
      </c>
      <c r="H311" s="108">
        <v>1</v>
      </c>
      <c r="I311" s="108">
        <v>1</v>
      </c>
    </row>
    <row r="312" spans="3:9" ht="13.5" customHeight="1" x14ac:dyDescent="0.35">
      <c r="C312" s="54"/>
      <c r="D312" s="54"/>
      <c r="E312" s="54"/>
      <c r="F312" s="57"/>
      <c r="G312" s="83"/>
      <c r="H312" s="83"/>
      <c r="I312" s="83"/>
    </row>
    <row r="313" spans="3:9" x14ac:dyDescent="0.35">
      <c r="C313" s="54" t="s">
        <v>312</v>
      </c>
      <c r="D313" s="54"/>
      <c r="E313" s="54"/>
      <c r="F313" s="57">
        <f>IFERROR((GETPIVOTDATA("F19",Pivot!$B$242,"År",2024)),)</f>
        <v>1056</v>
      </c>
      <c r="G313" s="87">
        <v>1056</v>
      </c>
      <c r="H313" s="87">
        <v>958</v>
      </c>
      <c r="I313" s="87">
        <v>98</v>
      </c>
    </row>
    <row r="314" spans="3:9" x14ac:dyDescent="0.35">
      <c r="G314" s="3"/>
      <c r="H314" s="3"/>
      <c r="I314" s="3"/>
    </row>
    <row r="315" spans="3:9" x14ac:dyDescent="0.35">
      <c r="G315" s="3"/>
      <c r="H315" s="3"/>
      <c r="I315" s="3"/>
    </row>
    <row r="316" spans="3:9" ht="18.5" x14ac:dyDescent="0.45">
      <c r="C316" s="59"/>
      <c r="D316" s="58"/>
      <c r="E316" s="58"/>
      <c r="F316" s="58"/>
      <c r="G316" s="84"/>
      <c r="H316" s="84"/>
      <c r="I316" s="84"/>
    </row>
    <row r="317" spans="3:9" ht="18.5" x14ac:dyDescent="0.45">
      <c r="C317" s="60" t="s">
        <v>336</v>
      </c>
      <c r="D317" s="58"/>
      <c r="E317" s="58"/>
      <c r="F317" s="58"/>
      <c r="G317" s="84"/>
      <c r="H317" s="84"/>
      <c r="I317" s="84"/>
    </row>
    <row r="318" spans="3:9" x14ac:dyDescent="0.35">
      <c r="G318" s="3"/>
      <c r="H318" s="3"/>
      <c r="I318" s="3"/>
    </row>
    <row r="319" spans="3:9" x14ac:dyDescent="0.35">
      <c r="G319" s="3"/>
      <c r="H319" s="3"/>
      <c r="I319" s="3"/>
    </row>
    <row r="320" spans="3:9" ht="15.5" x14ac:dyDescent="0.35">
      <c r="C320" s="64" t="s">
        <v>214</v>
      </c>
      <c r="G320" s="3"/>
      <c r="H320" s="3"/>
      <c r="I320" s="3"/>
    </row>
    <row r="321" spans="3:9" x14ac:dyDescent="0.35">
      <c r="F321" s="140"/>
      <c r="G321" s="3"/>
      <c r="H321" s="3"/>
      <c r="I321" s="3"/>
    </row>
    <row r="322" spans="3:9" ht="26.5" x14ac:dyDescent="0.35">
      <c r="F322" s="56">
        <v>2024</v>
      </c>
      <c r="G322" s="110" t="s">
        <v>300</v>
      </c>
      <c r="H322" s="150" t="s">
        <v>543</v>
      </c>
      <c r="I322" s="150" t="s">
        <v>544</v>
      </c>
    </row>
    <row r="323" spans="3:9" x14ac:dyDescent="0.35">
      <c r="C323" s="54" t="s">
        <v>318</v>
      </c>
      <c r="D323" s="54"/>
      <c r="E323" s="54"/>
      <c r="F323" s="109">
        <f>IFERROR((IF(F$331&gt;6,(GETPIVOTDATA("F20",Pivot!$F$254,"År",2024,"F20",1)),)),)</f>
        <v>0.15536723163841809</v>
      </c>
      <c r="G323" s="108">
        <v>0.15536723163841809</v>
      </c>
      <c r="H323" s="108">
        <v>0.15280665280665282</v>
      </c>
      <c r="I323" s="108">
        <v>0.18</v>
      </c>
    </row>
    <row r="324" spans="3:9" x14ac:dyDescent="0.35">
      <c r="C324" s="55">
        <v>2</v>
      </c>
      <c r="D324" s="54"/>
      <c r="E324" s="54"/>
      <c r="F324" s="109">
        <f>IFERROR((IF(F$331&gt;6,(GETPIVOTDATA("F20",Pivot!$F$254,"År",2024,"F20",2)),)),)</f>
        <v>0.44067796610169491</v>
      </c>
      <c r="G324" s="108">
        <v>0.44067796610169491</v>
      </c>
      <c r="H324" s="108">
        <v>0.45426195426195426</v>
      </c>
      <c r="I324" s="108">
        <v>0.31</v>
      </c>
    </row>
    <row r="325" spans="3:9" x14ac:dyDescent="0.35">
      <c r="C325" s="55">
        <v>3</v>
      </c>
      <c r="D325" s="54"/>
      <c r="E325" s="54"/>
      <c r="F325" s="109">
        <f>IFERROR((IF(F$331&gt;6,(GETPIVOTDATA("F20",Pivot!$F$254,"År",2024,"F20",3)),)),)</f>
        <v>0.27024482109227871</v>
      </c>
      <c r="G325" s="108">
        <v>0.27024482109227871</v>
      </c>
      <c r="H325" s="108">
        <v>0.26715176715176714</v>
      </c>
      <c r="I325" s="108">
        <v>0.3</v>
      </c>
    </row>
    <row r="326" spans="3:9" x14ac:dyDescent="0.35">
      <c r="C326" s="55">
        <v>4</v>
      </c>
      <c r="D326" s="54"/>
      <c r="E326" s="54"/>
      <c r="F326" s="109">
        <f>IFERROR((IF(F$331&gt;6,(GETPIVOTDATA("F20",Pivot!$F$254,"År",2024,"F20",4)),)),)</f>
        <v>9.1337099811676078E-2</v>
      </c>
      <c r="G326" s="108">
        <v>9.1337099811676078E-2</v>
      </c>
      <c r="H326" s="108">
        <v>8.8357588357588362E-2</v>
      </c>
      <c r="I326" s="108">
        <v>0.12</v>
      </c>
    </row>
    <row r="327" spans="3:9" x14ac:dyDescent="0.35">
      <c r="C327" s="54" t="s">
        <v>319</v>
      </c>
      <c r="D327" s="54"/>
      <c r="E327" s="54"/>
      <c r="F327" s="109">
        <f>IFERROR((IF(F$331&gt;6,(GETPIVOTDATA("F20",Pivot!$F$254,"År",2024,"F20",5)),)),)</f>
        <v>2.2598870056497175E-2</v>
      </c>
      <c r="G327" s="108">
        <v>2.2598870056497175E-2</v>
      </c>
      <c r="H327" s="108">
        <v>1.7671517671517672E-2</v>
      </c>
      <c r="I327" s="108">
        <v>7.0000000000000007E-2</v>
      </c>
    </row>
    <row r="328" spans="3:9" x14ac:dyDescent="0.35">
      <c r="C328" s="54" t="s">
        <v>320</v>
      </c>
      <c r="D328" s="54"/>
      <c r="E328" s="54"/>
      <c r="F328" s="109">
        <f>IFERROR((IF(F$331&gt;6,(GETPIVOTDATA("F20",Pivot!$F$254,"År",2024,"F20",6)),)),)</f>
        <v>1.977401129943503E-2</v>
      </c>
      <c r="G328" s="108">
        <v>1.977401129943503E-2</v>
      </c>
      <c r="H328" s="108">
        <v>1.9750519750519752E-2</v>
      </c>
      <c r="I328" s="108">
        <v>0.02</v>
      </c>
    </row>
    <row r="329" spans="3:9" x14ac:dyDescent="0.35">
      <c r="C329" s="54" t="s">
        <v>300</v>
      </c>
      <c r="D329" s="54"/>
      <c r="E329" s="54"/>
      <c r="F329" s="109">
        <f>SUM(F323:F328)</f>
        <v>0.99999999999999989</v>
      </c>
      <c r="G329" s="108">
        <v>0.99999999999999989</v>
      </c>
      <c r="H329" s="108">
        <v>1</v>
      </c>
      <c r="I329" s="108">
        <v>1</v>
      </c>
    </row>
    <row r="330" spans="3:9" x14ac:dyDescent="0.35">
      <c r="C330" s="54"/>
      <c r="D330" s="54"/>
      <c r="E330" s="54"/>
      <c r="F330" s="57"/>
      <c r="G330" s="83"/>
      <c r="H330" s="83"/>
      <c r="I330" s="83"/>
    </row>
    <row r="331" spans="3:9" x14ac:dyDescent="0.35">
      <c r="C331" s="54" t="s">
        <v>312</v>
      </c>
      <c r="D331" s="54"/>
      <c r="E331" s="54"/>
      <c r="F331" s="57">
        <f>IFERROR((GETPIVOTDATA("F20",Pivot!$B$254,"År",2024)),)</f>
        <v>1062</v>
      </c>
      <c r="G331" s="87">
        <v>1062</v>
      </c>
      <c r="H331" s="87">
        <v>962</v>
      </c>
      <c r="I331" s="87">
        <v>100</v>
      </c>
    </row>
    <row r="332" spans="3:9" x14ac:dyDescent="0.35">
      <c r="G332" s="3"/>
      <c r="H332" s="3"/>
      <c r="I332" s="3"/>
    </row>
    <row r="333" spans="3:9" x14ac:dyDescent="0.35">
      <c r="G333" s="3"/>
      <c r="H333" s="3"/>
      <c r="I333" s="3"/>
    </row>
    <row r="334" spans="3:9" ht="15.5" x14ac:dyDescent="0.35">
      <c r="C334" s="64" t="s">
        <v>215</v>
      </c>
      <c r="G334" s="3"/>
      <c r="H334" s="3"/>
      <c r="I334" s="3"/>
    </row>
    <row r="335" spans="3:9" x14ac:dyDescent="0.35">
      <c r="F335" s="140"/>
      <c r="G335" s="3"/>
      <c r="H335" s="3"/>
      <c r="I335" s="3"/>
    </row>
    <row r="336" spans="3:9" ht="26.5" x14ac:dyDescent="0.35">
      <c r="F336" s="56">
        <v>2024</v>
      </c>
      <c r="G336" s="110" t="s">
        <v>300</v>
      </c>
      <c r="H336" s="150" t="s">
        <v>543</v>
      </c>
      <c r="I336" s="150" t="s">
        <v>544</v>
      </c>
    </row>
    <row r="337" spans="3:9" x14ac:dyDescent="0.35">
      <c r="C337" s="54" t="s">
        <v>325</v>
      </c>
      <c r="D337" s="54"/>
      <c r="E337" s="54"/>
      <c r="F337" s="109">
        <f>IFERROR((IF(F$345&gt;6,(GETPIVOTDATA("F21",Pivot!$F$266,"År",2024,"F21",1)),)),)</f>
        <v>0.15457115928369464</v>
      </c>
      <c r="G337" s="108">
        <v>0.15457115928369464</v>
      </c>
      <c r="H337" s="108">
        <v>0.15488565488565489</v>
      </c>
      <c r="I337" s="108">
        <v>0.15151515151515152</v>
      </c>
    </row>
    <row r="338" spans="3:9" x14ac:dyDescent="0.35">
      <c r="C338" s="55">
        <v>2</v>
      </c>
      <c r="D338" s="54"/>
      <c r="E338" s="54"/>
      <c r="F338" s="109">
        <f>IFERROR((IF(F$345&gt;6,(GETPIVOTDATA("F21",Pivot!$F$266,"År",2024,"F21",2)),)),)</f>
        <v>0.38077285579641845</v>
      </c>
      <c r="G338" s="108">
        <v>0.38077285579641845</v>
      </c>
      <c r="H338" s="108">
        <v>0.38877338877338879</v>
      </c>
      <c r="I338" s="108">
        <v>0.30303030303030304</v>
      </c>
    </row>
    <row r="339" spans="3:9" x14ac:dyDescent="0.35">
      <c r="C339" s="55">
        <v>3</v>
      </c>
      <c r="D339" s="54"/>
      <c r="E339" s="54"/>
      <c r="F339" s="109">
        <f>IFERROR((IF(F$345&gt;6,(GETPIVOTDATA("F21",Pivot!$F$266,"År",2024,"F21",3)),)),)</f>
        <v>0.28746465598491988</v>
      </c>
      <c r="G339" s="108">
        <v>0.28746465598491988</v>
      </c>
      <c r="H339" s="108">
        <v>0.288981288981289</v>
      </c>
      <c r="I339" s="108">
        <v>0.27272727272727271</v>
      </c>
    </row>
    <row r="340" spans="3:9" x14ac:dyDescent="0.35">
      <c r="C340" s="55">
        <v>4</v>
      </c>
      <c r="D340" s="54"/>
      <c r="E340" s="54"/>
      <c r="F340" s="109">
        <f>IFERROR((IF(F$345&gt;6,(GETPIVOTDATA("F21",Pivot!$F$266,"År",2024,"F21",4)),)),)</f>
        <v>0.11969839773798303</v>
      </c>
      <c r="G340" s="108">
        <v>0.11969839773798303</v>
      </c>
      <c r="H340" s="108">
        <v>0.11330561330561331</v>
      </c>
      <c r="I340" s="108">
        <v>0.18181818181818182</v>
      </c>
    </row>
    <row r="341" spans="3:9" x14ac:dyDescent="0.35">
      <c r="C341" s="54" t="s">
        <v>326</v>
      </c>
      <c r="D341" s="54"/>
      <c r="E341" s="54"/>
      <c r="F341" s="109">
        <f>IFERROR((IF(F$345&gt;6,(GETPIVOTDATA("F21",Pivot!$F$266,"År",2024,"F21",5)),)),)</f>
        <v>3.2987747408105561E-2</v>
      </c>
      <c r="G341" s="108">
        <v>3.2987747408105561E-2</v>
      </c>
      <c r="H341" s="108">
        <v>2.9106029106029108E-2</v>
      </c>
      <c r="I341" s="108">
        <v>7.0707070707070704E-2</v>
      </c>
    </row>
    <row r="342" spans="3:9" x14ac:dyDescent="0.35">
      <c r="C342" s="54" t="s">
        <v>320</v>
      </c>
      <c r="D342" s="54"/>
      <c r="E342" s="54"/>
      <c r="F342" s="109">
        <f>IFERROR((IF(F$345&gt;6,(GETPIVOTDATA("F21",Pivot!$F$266,"År",2024,"F21",6)),)),)</f>
        <v>2.4505183788878417E-2</v>
      </c>
      <c r="G342" s="108">
        <v>2.4505183788878417E-2</v>
      </c>
      <c r="H342" s="108">
        <v>2.4948024948024949E-2</v>
      </c>
      <c r="I342" s="108">
        <v>2.0202020202020204E-2</v>
      </c>
    </row>
    <row r="343" spans="3:9" x14ac:dyDescent="0.35">
      <c r="C343" s="54" t="s">
        <v>300</v>
      </c>
      <c r="D343" s="54"/>
      <c r="E343" s="54"/>
      <c r="F343" s="109">
        <f>SUM(F337:F342)</f>
        <v>1</v>
      </c>
      <c r="G343" s="108">
        <v>1</v>
      </c>
      <c r="H343" s="108">
        <v>1</v>
      </c>
      <c r="I343" s="108">
        <v>1</v>
      </c>
    </row>
    <row r="344" spans="3:9" x14ac:dyDescent="0.35">
      <c r="C344" s="54"/>
      <c r="D344" s="54"/>
      <c r="E344" s="54"/>
      <c r="F344" s="57"/>
      <c r="G344" s="83"/>
      <c r="H344" s="83"/>
      <c r="I344" s="83"/>
    </row>
    <row r="345" spans="3:9" x14ac:dyDescent="0.35">
      <c r="C345" s="54" t="s">
        <v>312</v>
      </c>
      <c r="D345" s="54"/>
      <c r="E345" s="54"/>
      <c r="F345" s="57">
        <f>IFERROR((GETPIVOTDATA("F21",Pivot!$B$266,"År",2024)),)</f>
        <v>1061</v>
      </c>
      <c r="G345" s="87">
        <v>1061</v>
      </c>
      <c r="H345" s="87">
        <v>962</v>
      </c>
      <c r="I345" s="87">
        <v>99</v>
      </c>
    </row>
    <row r="346" spans="3:9" x14ac:dyDescent="0.35">
      <c r="G346" s="3"/>
      <c r="H346" s="3"/>
      <c r="I346" s="3"/>
    </row>
    <row r="347" spans="3:9" x14ac:dyDescent="0.35">
      <c r="G347" s="3"/>
      <c r="H347" s="3"/>
      <c r="I347" s="3"/>
    </row>
    <row r="348" spans="3:9" ht="18.5" x14ac:dyDescent="0.45">
      <c r="C348" s="59"/>
      <c r="D348" s="58"/>
      <c r="E348" s="58"/>
      <c r="F348" s="58"/>
      <c r="G348" s="84"/>
      <c r="H348" s="84"/>
      <c r="I348" s="84"/>
    </row>
    <row r="349" spans="3:9" ht="18.5" x14ac:dyDescent="0.45">
      <c r="C349" s="60" t="s">
        <v>335</v>
      </c>
      <c r="D349" s="58"/>
      <c r="E349" s="58"/>
      <c r="F349" s="58"/>
      <c r="G349" s="84"/>
      <c r="H349" s="84"/>
      <c r="I349" s="84"/>
    </row>
    <row r="350" spans="3:9" x14ac:dyDescent="0.35">
      <c r="G350" s="3"/>
      <c r="H350" s="3"/>
      <c r="I350" s="3"/>
    </row>
    <row r="351" spans="3:9" x14ac:dyDescent="0.35">
      <c r="G351" s="3"/>
      <c r="H351" s="3"/>
      <c r="I351" s="3"/>
    </row>
    <row r="352" spans="3:9" ht="15.5" x14ac:dyDescent="0.35">
      <c r="C352" s="64" t="s">
        <v>216</v>
      </c>
      <c r="G352" s="3"/>
      <c r="H352" s="3"/>
      <c r="I352" s="3"/>
    </row>
    <row r="353" spans="3:9" x14ac:dyDescent="0.35">
      <c r="F353" s="140"/>
      <c r="G353" s="3"/>
      <c r="H353" s="3"/>
      <c r="I353" s="3"/>
    </row>
    <row r="354" spans="3:9" ht="26.5" x14ac:dyDescent="0.35">
      <c r="F354" s="56">
        <v>2024</v>
      </c>
      <c r="G354" s="111" t="s">
        <v>300</v>
      </c>
      <c r="H354" s="150" t="s">
        <v>543</v>
      </c>
      <c r="I354" s="150" t="s">
        <v>544</v>
      </c>
    </row>
    <row r="355" spans="3:9" x14ac:dyDescent="0.35">
      <c r="C355" s="54" t="s">
        <v>325</v>
      </c>
      <c r="D355" s="54"/>
      <c r="E355" s="54"/>
      <c r="F355" s="109">
        <f>IFERROR((IF(F$363&gt;6,(GETPIVOTDATA("F22",Pivot!$F$278,"År",2024,"F22",1)),)),)</f>
        <v>0.660377358490566</v>
      </c>
      <c r="G355" s="108">
        <v>0.660377358490566</v>
      </c>
      <c r="H355" s="108">
        <v>0.66112266112266116</v>
      </c>
      <c r="I355" s="108">
        <v>0.65306122448979587</v>
      </c>
    </row>
    <row r="356" spans="3:9" x14ac:dyDescent="0.35">
      <c r="C356" s="55">
        <v>2</v>
      </c>
      <c r="D356" s="54"/>
      <c r="E356" s="54"/>
      <c r="F356" s="109">
        <f>IFERROR((IF(F$363&gt;6,(GETPIVOTDATA("F22",Pivot!$F$278,"År",2024,"F22",2)),)),)</f>
        <v>0.1811320754716981</v>
      </c>
      <c r="G356" s="108">
        <v>0.1811320754716981</v>
      </c>
      <c r="H356" s="108">
        <v>0.18295218295218296</v>
      </c>
      <c r="I356" s="108">
        <v>0.16326530612244897</v>
      </c>
    </row>
    <row r="357" spans="3:9" x14ac:dyDescent="0.35">
      <c r="C357" s="55">
        <v>3</v>
      </c>
      <c r="D357" s="54"/>
      <c r="E357" s="54"/>
      <c r="F357" s="109">
        <f>IFERROR((IF(F$363&gt;6,(GETPIVOTDATA("F22",Pivot!$F$278,"År",2024,"F22",3)),)),)</f>
        <v>9.2452830188679239E-2</v>
      </c>
      <c r="G357" s="108">
        <v>9.2452830188679239E-2</v>
      </c>
      <c r="H357" s="108">
        <v>9.1476091476091481E-2</v>
      </c>
      <c r="I357" s="108">
        <v>0.10204081632653061</v>
      </c>
    </row>
    <row r="358" spans="3:9" x14ac:dyDescent="0.35">
      <c r="C358" s="55">
        <v>4</v>
      </c>
      <c r="D358" s="54"/>
      <c r="E358" s="54"/>
      <c r="F358" s="109">
        <f>IFERROR((IF(F$363&gt;6,(GETPIVOTDATA("F22",Pivot!$F$278,"År",2024,"F22",4)),)),)</f>
        <v>2.5471698113207548E-2</v>
      </c>
      <c r="G358" s="108">
        <v>2.5471698113207548E-2</v>
      </c>
      <c r="H358" s="108">
        <v>2.5987525987525989E-2</v>
      </c>
      <c r="I358" s="108">
        <v>2.0408163265306121E-2</v>
      </c>
    </row>
    <row r="359" spans="3:9" x14ac:dyDescent="0.35">
      <c r="C359" s="54" t="s">
        <v>326</v>
      </c>
      <c r="D359" s="54"/>
      <c r="E359" s="54"/>
      <c r="F359" s="109">
        <f>IFERROR((IF(F$363&gt;6,(GETPIVOTDATA("F22",Pivot!$F$278,"År",2024,"F22",5)),)),)</f>
        <v>1.4150943396226415E-2</v>
      </c>
      <c r="G359" s="108">
        <v>1.4150943396226415E-2</v>
      </c>
      <c r="H359" s="108">
        <v>1.3513513513513514E-2</v>
      </c>
      <c r="I359" s="108">
        <v>2.0408163265306121E-2</v>
      </c>
    </row>
    <row r="360" spans="3:9" x14ac:dyDescent="0.35">
      <c r="C360" s="54" t="s">
        <v>320</v>
      </c>
      <c r="D360" s="54"/>
      <c r="E360" s="54"/>
      <c r="F360" s="109">
        <f>IFERROR((IF(F$363&gt;6,(GETPIVOTDATA("F22",Pivot!$F$278,"År",2024,"F22",6)),)),)</f>
        <v>2.6415094339622643E-2</v>
      </c>
      <c r="G360" s="108">
        <v>2.6415094339622643E-2</v>
      </c>
      <c r="H360" s="108">
        <v>2.4948024948024949E-2</v>
      </c>
      <c r="I360" s="108">
        <v>4.0816326530612242E-2</v>
      </c>
    </row>
    <row r="361" spans="3:9" x14ac:dyDescent="0.35">
      <c r="C361" s="54" t="s">
        <v>300</v>
      </c>
      <c r="D361" s="54"/>
      <c r="E361" s="54"/>
      <c r="F361" s="109">
        <f>SUM(F355:F360)</f>
        <v>1</v>
      </c>
      <c r="G361" s="108">
        <v>1</v>
      </c>
      <c r="H361" s="108">
        <v>1</v>
      </c>
      <c r="I361" s="108">
        <v>1</v>
      </c>
    </row>
    <row r="362" spans="3:9" x14ac:dyDescent="0.35">
      <c r="C362" s="54"/>
      <c r="D362" s="54"/>
      <c r="E362" s="54"/>
      <c r="F362" s="57"/>
      <c r="G362" s="83"/>
      <c r="H362" s="83"/>
      <c r="I362" s="83"/>
    </row>
    <row r="363" spans="3:9" x14ac:dyDescent="0.35">
      <c r="C363" s="54" t="s">
        <v>312</v>
      </c>
      <c r="D363" s="54"/>
      <c r="E363" s="54"/>
      <c r="F363" s="57">
        <f>IFERROR((GETPIVOTDATA("F22",Pivot!$B$278,"År",2024)),)</f>
        <v>1060</v>
      </c>
      <c r="G363" s="87">
        <v>1060</v>
      </c>
      <c r="H363" s="87">
        <v>962</v>
      </c>
      <c r="I363" s="87">
        <v>98</v>
      </c>
    </row>
    <row r="364" spans="3:9" x14ac:dyDescent="0.35">
      <c r="G364" s="3"/>
      <c r="H364" s="3"/>
      <c r="I364" s="3"/>
    </row>
    <row r="365" spans="3:9" x14ac:dyDescent="0.35">
      <c r="G365" s="3"/>
      <c r="H365" s="3"/>
      <c r="I365" s="3"/>
    </row>
    <row r="366" spans="3:9" ht="15.5" x14ac:dyDescent="0.35">
      <c r="C366" s="64" t="s">
        <v>217</v>
      </c>
      <c r="G366" s="3"/>
      <c r="H366" s="3"/>
      <c r="I366" s="3"/>
    </row>
    <row r="367" spans="3:9" x14ac:dyDescent="0.35">
      <c r="F367" s="140"/>
      <c r="G367" s="3"/>
      <c r="H367" s="3"/>
      <c r="I367" s="3"/>
    </row>
    <row r="368" spans="3:9" ht="26.5" x14ac:dyDescent="0.35">
      <c r="F368" s="56">
        <v>2024</v>
      </c>
      <c r="G368" s="110" t="s">
        <v>300</v>
      </c>
      <c r="H368" s="150" t="s">
        <v>543</v>
      </c>
      <c r="I368" s="150" t="s">
        <v>544</v>
      </c>
    </row>
    <row r="369" spans="3:9" x14ac:dyDescent="0.35">
      <c r="C369" s="54" t="s">
        <v>325</v>
      </c>
      <c r="D369" s="54"/>
      <c r="E369" s="54"/>
      <c r="F369" s="109">
        <f>IFERROR((IF(F$377&gt;6,(GETPIVOTDATA("F23",Pivot!$F$290,"År",2024,"F23",1)),)),)</f>
        <v>0.74196597353497162</v>
      </c>
      <c r="G369" s="108">
        <v>0.74196597353497162</v>
      </c>
      <c r="H369" s="108">
        <v>0.7427083333333333</v>
      </c>
      <c r="I369" s="108">
        <v>0.73469387755102045</v>
      </c>
    </row>
    <row r="370" spans="3:9" x14ac:dyDescent="0.35">
      <c r="C370" s="55">
        <v>2</v>
      </c>
      <c r="D370" s="54"/>
      <c r="E370" s="54"/>
      <c r="F370" s="109">
        <f>IFERROR((IF(F$377&gt;6,(GETPIVOTDATA("F23",Pivot!$F$290,"År",2024,"F23",2)),)),)</f>
        <v>0.14083175803402648</v>
      </c>
      <c r="G370" s="108">
        <v>0.14083175803402648</v>
      </c>
      <c r="H370" s="108">
        <v>0.14270833333333333</v>
      </c>
      <c r="I370" s="108">
        <v>0.12244897959183673</v>
      </c>
    </row>
    <row r="371" spans="3:9" x14ac:dyDescent="0.35">
      <c r="C371" s="55">
        <v>3</v>
      </c>
      <c r="D371" s="54"/>
      <c r="E371" s="54"/>
      <c r="F371" s="109">
        <f>IFERROR((IF(F$377&gt;6,(GETPIVOTDATA("F23",Pivot!$F$290,"År",2024,"F23",3)),)),)</f>
        <v>5.4820415879017016E-2</v>
      </c>
      <c r="G371" s="108">
        <v>5.4820415879017016E-2</v>
      </c>
      <c r="H371" s="108">
        <v>5.6250000000000001E-2</v>
      </c>
      <c r="I371" s="108">
        <v>4.0816326530612242E-2</v>
      </c>
    </row>
    <row r="372" spans="3:9" x14ac:dyDescent="0.35">
      <c r="C372" s="55">
        <v>4</v>
      </c>
      <c r="D372" s="54"/>
      <c r="E372" s="54"/>
      <c r="F372" s="109">
        <f>IFERROR((IF(F$377&gt;6,(GETPIVOTDATA("F23",Pivot!$F$290,"År",2024,"F23",4)),)),)</f>
        <v>1.3232514177693762E-2</v>
      </c>
      <c r="G372" s="108">
        <v>1.3232514177693762E-2</v>
      </c>
      <c r="H372" s="108">
        <v>1.3541666666666667E-2</v>
      </c>
      <c r="I372" s="108">
        <v>1.020408163265306E-2</v>
      </c>
    </row>
    <row r="373" spans="3:9" x14ac:dyDescent="0.35">
      <c r="C373" s="54" t="s">
        <v>326</v>
      </c>
      <c r="D373" s="54"/>
      <c r="E373" s="54"/>
      <c r="F373" s="109">
        <f>IFERROR((IF(F$377&gt;6,(GETPIVOTDATA("F23",Pivot!$F$290,"År",2024,"F23",5)),)),)</f>
        <v>1.7013232514177693E-2</v>
      </c>
      <c r="G373" s="108">
        <v>1.7013232514177693E-2</v>
      </c>
      <c r="H373" s="108">
        <v>1.4583333333333334E-2</v>
      </c>
      <c r="I373" s="108">
        <v>4.0816326530612242E-2</v>
      </c>
    </row>
    <row r="374" spans="3:9" x14ac:dyDescent="0.35">
      <c r="C374" s="54" t="s">
        <v>320</v>
      </c>
      <c r="D374" s="54"/>
      <c r="E374" s="54"/>
      <c r="F374" s="109">
        <f>IFERROR((IF(F$377&gt;6,(GETPIVOTDATA("F23",Pivot!$F$290,"År",2024,"F23",6)),)),)</f>
        <v>3.2136105860113423E-2</v>
      </c>
      <c r="G374" s="108">
        <v>3.2136105860113423E-2</v>
      </c>
      <c r="H374" s="108">
        <v>3.0208333333333334E-2</v>
      </c>
      <c r="I374" s="108">
        <v>5.1020408163265307E-2</v>
      </c>
    </row>
    <row r="375" spans="3:9" x14ac:dyDescent="0.35">
      <c r="C375" s="54" t="s">
        <v>300</v>
      </c>
      <c r="D375" s="54"/>
      <c r="E375" s="54"/>
      <c r="F375" s="109">
        <f>SUM(F369:F374)</f>
        <v>1</v>
      </c>
      <c r="G375" s="108">
        <v>1</v>
      </c>
      <c r="H375" s="108">
        <v>0.99999999999999989</v>
      </c>
      <c r="I375" s="108">
        <v>1.0000000000000002</v>
      </c>
    </row>
    <row r="376" spans="3:9" x14ac:dyDescent="0.35">
      <c r="C376" s="54"/>
      <c r="D376" s="54"/>
      <c r="E376" s="54"/>
      <c r="F376" s="57"/>
      <c r="G376" s="83"/>
      <c r="H376" s="83"/>
      <c r="I376" s="83"/>
    </row>
    <row r="377" spans="3:9" x14ac:dyDescent="0.35">
      <c r="C377" s="54" t="s">
        <v>312</v>
      </c>
      <c r="D377" s="54"/>
      <c r="E377" s="54"/>
      <c r="F377" s="57">
        <f>IFERROR((GETPIVOTDATA("F23",Pivot!$B$290,"År",2024)),)</f>
        <v>1058</v>
      </c>
      <c r="G377" s="87">
        <v>1058</v>
      </c>
      <c r="H377" s="87">
        <v>960</v>
      </c>
      <c r="I377" s="87">
        <v>98</v>
      </c>
    </row>
    <row r="378" spans="3:9" x14ac:dyDescent="0.35">
      <c r="G378" s="3"/>
      <c r="H378" s="3"/>
      <c r="I378" s="3"/>
    </row>
    <row r="379" spans="3:9" x14ac:dyDescent="0.35">
      <c r="G379" s="3"/>
      <c r="H379" s="3"/>
      <c r="I379" s="3"/>
    </row>
    <row r="380" spans="3:9" ht="15.5" x14ac:dyDescent="0.35">
      <c r="C380" s="64" t="s">
        <v>218</v>
      </c>
      <c r="G380" s="3"/>
      <c r="H380" s="3"/>
      <c r="I380" s="3"/>
    </row>
    <row r="381" spans="3:9" x14ac:dyDescent="0.35">
      <c r="F381" s="140"/>
      <c r="G381" s="3"/>
      <c r="H381" s="3"/>
      <c r="I381" s="3"/>
    </row>
    <row r="382" spans="3:9" ht="26.5" x14ac:dyDescent="0.35">
      <c r="F382" s="56">
        <v>2024</v>
      </c>
      <c r="G382" s="110" t="s">
        <v>300</v>
      </c>
      <c r="H382" s="150" t="s">
        <v>543</v>
      </c>
      <c r="I382" s="150" t="s">
        <v>544</v>
      </c>
    </row>
    <row r="383" spans="3:9" x14ac:dyDescent="0.35">
      <c r="C383" s="54" t="s">
        <v>313</v>
      </c>
      <c r="D383" s="54"/>
      <c r="E383" s="54"/>
      <c r="F383" s="109">
        <f>IFERROR((IF(F$390&gt;6,(GETPIVOTDATA("F24",Pivot!$F$302,"År",2024,"F24",1)),)),)</f>
        <v>0.45</v>
      </c>
      <c r="G383" s="108">
        <v>0.45</v>
      </c>
      <c r="H383" s="108">
        <v>0.44849115504682624</v>
      </c>
      <c r="I383" s="108">
        <v>0.46464646464646464</v>
      </c>
    </row>
    <row r="384" spans="3:9" x14ac:dyDescent="0.35">
      <c r="C384" s="55">
        <v>2</v>
      </c>
      <c r="D384" s="54"/>
      <c r="E384" s="54"/>
      <c r="F384" s="109">
        <f>IFERROR((IF(F$390&gt;6,(GETPIVOTDATA("F24",Pivot!$F$302,"År",2024,"F24",2)),)),)</f>
        <v>0.37452830188679243</v>
      </c>
      <c r="G384" s="108">
        <v>0.37452830188679243</v>
      </c>
      <c r="H384" s="108">
        <v>0.37877211238293446</v>
      </c>
      <c r="I384" s="108">
        <v>0.33333333333333331</v>
      </c>
    </row>
    <row r="385" spans="3:9" x14ac:dyDescent="0.35">
      <c r="C385" s="55">
        <v>3</v>
      </c>
      <c r="D385" s="54"/>
      <c r="E385" s="54"/>
      <c r="F385" s="109">
        <f>IFERROR((IF(F$390&gt;6,(GETPIVOTDATA("F24",Pivot!$F$302,"År",2024,"F24",3)),)),)</f>
        <v>0.12075471698113208</v>
      </c>
      <c r="G385" s="108">
        <v>0.12075471698113208</v>
      </c>
      <c r="H385" s="108">
        <v>0.11966701352757544</v>
      </c>
      <c r="I385" s="108">
        <v>0.13131313131313133</v>
      </c>
    </row>
    <row r="386" spans="3:9" ht="13.5" customHeight="1" x14ac:dyDescent="0.35">
      <c r="C386" s="54" t="s">
        <v>314</v>
      </c>
      <c r="D386" s="54"/>
      <c r="E386" s="54"/>
      <c r="F386" s="109">
        <f>IFERROR((IF(F$390&gt;6,(GETPIVOTDATA("F24",Pivot!$F$302,"År",2024,"F24",4)),)),)</f>
        <v>2.7358490566037737E-2</v>
      </c>
      <c r="G386" s="108">
        <v>2.7358490566037737E-2</v>
      </c>
      <c r="H386" s="108">
        <v>2.497398543184183E-2</v>
      </c>
      <c r="I386" s="108">
        <v>5.0505050505050504E-2</v>
      </c>
    </row>
    <row r="387" spans="3:9" x14ac:dyDescent="0.35">
      <c r="C387" s="54" t="s">
        <v>315</v>
      </c>
      <c r="D387" s="54"/>
      <c r="E387" s="54"/>
      <c r="F387" s="109">
        <f>IFERROR((IF(F$390&gt;6,(GETPIVOTDATA("F24",Pivot!$F$302,"År",2024,"F24",5)),)),)</f>
        <v>2.7358490566037737E-2</v>
      </c>
      <c r="G387" s="108">
        <v>2.7358490566037737E-2</v>
      </c>
      <c r="H387" s="108">
        <v>2.8095733610822061E-2</v>
      </c>
      <c r="I387" s="108">
        <v>2.0202020202020204E-2</v>
      </c>
    </row>
    <row r="388" spans="3:9" x14ac:dyDescent="0.35">
      <c r="C388" s="54" t="s">
        <v>300</v>
      </c>
      <c r="D388" s="54"/>
      <c r="E388" s="54"/>
      <c r="F388" s="109">
        <f>SUM(F383:F387)</f>
        <v>1</v>
      </c>
      <c r="G388" s="108">
        <v>1</v>
      </c>
      <c r="H388" s="108">
        <v>1</v>
      </c>
      <c r="I388" s="108">
        <v>1</v>
      </c>
    </row>
    <row r="389" spans="3:9" x14ac:dyDescent="0.35">
      <c r="C389" s="54"/>
      <c r="D389" s="54"/>
      <c r="E389" s="54"/>
      <c r="F389" s="57"/>
      <c r="G389" s="83"/>
      <c r="H389" s="83"/>
      <c r="I389" s="83"/>
    </row>
    <row r="390" spans="3:9" x14ac:dyDescent="0.35">
      <c r="C390" s="54" t="s">
        <v>312</v>
      </c>
      <c r="D390" s="54"/>
      <c r="E390" s="54"/>
      <c r="F390" s="57">
        <f>IFERROR((GETPIVOTDATA("F24",Pivot!$B$302,"År",2024)),)</f>
        <v>1060</v>
      </c>
      <c r="G390" s="87">
        <v>1060</v>
      </c>
      <c r="H390" s="87">
        <v>961</v>
      </c>
      <c r="I390" s="87">
        <v>99</v>
      </c>
    </row>
    <row r="391" spans="3:9" x14ac:dyDescent="0.35">
      <c r="G391" s="3"/>
      <c r="H391" s="3"/>
      <c r="I391" s="3"/>
    </row>
    <row r="392" spans="3:9" x14ac:dyDescent="0.35">
      <c r="G392" s="3"/>
      <c r="H392" s="3"/>
      <c r="I392" s="3"/>
    </row>
    <row r="393" spans="3:9" ht="15.5" x14ac:dyDescent="0.35">
      <c r="C393" s="64" t="s">
        <v>211</v>
      </c>
      <c r="G393" s="3"/>
      <c r="H393" s="3"/>
      <c r="I393" s="3"/>
    </row>
    <row r="394" spans="3:9" x14ac:dyDescent="0.35">
      <c r="F394" s="140"/>
      <c r="G394" s="3"/>
      <c r="H394" s="3"/>
      <c r="I394" s="3"/>
    </row>
    <row r="395" spans="3:9" ht="26.5" x14ac:dyDescent="0.35">
      <c r="F395" s="56">
        <v>2024</v>
      </c>
      <c r="G395" s="110" t="s">
        <v>300</v>
      </c>
      <c r="H395" s="150" t="s">
        <v>543</v>
      </c>
      <c r="I395" s="150" t="s">
        <v>544</v>
      </c>
    </row>
    <row r="396" spans="3:9" x14ac:dyDescent="0.35">
      <c r="C396" s="54" t="s">
        <v>313</v>
      </c>
      <c r="D396" s="54"/>
      <c r="E396" s="54"/>
      <c r="F396" s="109">
        <f>IFERROR((IF(F$403&gt;6,(GETPIVOTDATA("F25",Pivot!$F$314,"År",2024,"F25",1)),)),)</f>
        <v>0.42005676442762535</v>
      </c>
      <c r="G396" s="108">
        <v>0.42005676442762535</v>
      </c>
      <c r="H396" s="108">
        <v>0.41588296760710552</v>
      </c>
      <c r="I396" s="108">
        <v>0.46</v>
      </c>
    </row>
    <row r="397" spans="3:9" x14ac:dyDescent="0.35">
      <c r="C397" s="55">
        <v>2</v>
      </c>
      <c r="D397" s="54"/>
      <c r="E397" s="54"/>
      <c r="F397" s="109">
        <f>IFERROR((IF(F$403&gt;6,(GETPIVOTDATA("F25",Pivot!$F$314,"År",2024,"F25",2)),)),)</f>
        <v>0.36234626300851469</v>
      </c>
      <c r="G397" s="108">
        <v>0.36234626300851469</v>
      </c>
      <c r="H397" s="108">
        <v>0.37199582027168232</v>
      </c>
      <c r="I397" s="108">
        <v>0.27</v>
      </c>
    </row>
    <row r="398" spans="3:9" x14ac:dyDescent="0.35">
      <c r="C398" s="55">
        <v>3</v>
      </c>
      <c r="D398" s="54"/>
      <c r="E398" s="54"/>
      <c r="F398" s="109">
        <f>IFERROR((IF(F$403&gt;6,(GETPIVOTDATA("F25",Pivot!$F$314,"År",2024,"F25",3)),)),)</f>
        <v>0.15042573320719016</v>
      </c>
      <c r="G398" s="108">
        <v>0.15042573320719016</v>
      </c>
      <c r="H398" s="108">
        <v>0.14942528735632185</v>
      </c>
      <c r="I398" s="108">
        <v>0.16</v>
      </c>
    </row>
    <row r="399" spans="3:9" x14ac:dyDescent="0.35">
      <c r="C399" s="54" t="s">
        <v>314</v>
      </c>
      <c r="D399" s="54"/>
      <c r="E399" s="54"/>
      <c r="F399" s="109">
        <f>IFERROR((IF(F$403&gt;6,(GETPIVOTDATA("F25",Pivot!$F$314,"År",2024,"F25",4)),)),)</f>
        <v>3.7842951750236518E-2</v>
      </c>
      <c r="G399" s="108">
        <v>3.7842951750236518E-2</v>
      </c>
      <c r="H399" s="108">
        <v>3.4482758620689655E-2</v>
      </c>
      <c r="I399" s="108">
        <v>7.0000000000000007E-2</v>
      </c>
    </row>
    <row r="400" spans="3:9" x14ac:dyDescent="0.35">
      <c r="C400" s="54" t="s">
        <v>315</v>
      </c>
      <c r="D400" s="54"/>
      <c r="E400" s="54"/>
      <c r="F400" s="109">
        <f>IFERROR((IF(F$403&gt;6,(GETPIVOTDATA("F25",Pivot!$F$314,"År",2024,"F25",5)),)),)</f>
        <v>2.9328287606433301E-2</v>
      </c>
      <c r="G400" s="108">
        <v>2.9328287606433301E-2</v>
      </c>
      <c r="H400" s="108">
        <v>2.8213166144200628E-2</v>
      </c>
      <c r="I400" s="108">
        <v>0.04</v>
      </c>
    </row>
    <row r="401" spans="3:13" x14ac:dyDescent="0.35">
      <c r="C401" s="54" t="s">
        <v>300</v>
      </c>
      <c r="D401" s="54"/>
      <c r="E401" s="54"/>
      <c r="F401" s="109">
        <f>SUM(F396:F400)</f>
        <v>1</v>
      </c>
      <c r="G401" s="108">
        <v>1</v>
      </c>
      <c r="H401" s="108">
        <v>1</v>
      </c>
      <c r="I401" s="108">
        <v>1</v>
      </c>
    </row>
    <row r="402" spans="3:13" x14ac:dyDescent="0.35">
      <c r="C402" s="54"/>
      <c r="D402" s="54"/>
      <c r="E402" s="54"/>
      <c r="F402" s="57"/>
      <c r="G402" s="83"/>
      <c r="H402" s="83"/>
      <c r="I402" s="83"/>
    </row>
    <row r="403" spans="3:13" x14ac:dyDescent="0.35">
      <c r="C403" s="54" t="s">
        <v>312</v>
      </c>
      <c r="D403" s="54"/>
      <c r="E403" s="54"/>
      <c r="F403" s="57">
        <f>IFERROR((GETPIVOTDATA("F25",Pivot!$B$314,"År",2024)),)</f>
        <v>1057</v>
      </c>
      <c r="G403" s="87">
        <v>1057</v>
      </c>
      <c r="H403" s="87">
        <v>957</v>
      </c>
      <c r="I403" s="87">
        <v>100</v>
      </c>
    </row>
    <row r="404" spans="3:13" x14ac:dyDescent="0.35">
      <c r="G404" s="3"/>
      <c r="H404" s="3"/>
      <c r="I404" s="3"/>
    </row>
    <row r="405" spans="3:13" x14ac:dyDescent="0.35">
      <c r="G405" s="3"/>
      <c r="H405" s="3"/>
      <c r="I405" s="3"/>
    </row>
    <row r="406" spans="3:13" ht="18.5" x14ac:dyDescent="0.45">
      <c r="C406" s="59"/>
      <c r="D406" s="58"/>
      <c r="E406" s="58"/>
      <c r="F406" s="58"/>
      <c r="G406" s="84"/>
      <c r="H406" s="84"/>
      <c r="I406" s="84"/>
    </row>
    <row r="407" spans="3:13" ht="18.5" x14ac:dyDescent="0.45">
      <c r="C407" s="60" t="s">
        <v>341</v>
      </c>
      <c r="D407" s="58"/>
      <c r="E407" s="58"/>
      <c r="F407" s="58"/>
      <c r="G407" s="84"/>
      <c r="H407" s="84"/>
      <c r="I407" s="84"/>
    </row>
    <row r="408" spans="3:13" x14ac:dyDescent="0.35">
      <c r="G408" s="3"/>
      <c r="H408" s="3"/>
      <c r="I408" s="3"/>
    </row>
    <row r="409" spans="3:13" x14ac:dyDescent="0.35">
      <c r="G409" s="3"/>
      <c r="H409" s="3"/>
      <c r="I409" s="3"/>
    </row>
    <row r="410" spans="3:13" ht="15.5" x14ac:dyDescent="0.35">
      <c r="C410" s="64" t="s">
        <v>219</v>
      </c>
      <c r="G410" s="3"/>
      <c r="H410" s="3"/>
      <c r="I410" s="3"/>
    </row>
    <row r="411" spans="3:13" x14ac:dyDescent="0.35">
      <c r="F411" s="140"/>
      <c r="G411" s="3"/>
      <c r="H411" s="3"/>
      <c r="I411" s="3"/>
    </row>
    <row r="412" spans="3:13" ht="26.5" x14ac:dyDescent="0.35">
      <c r="F412" s="56">
        <v>2024</v>
      </c>
      <c r="G412" s="110" t="s">
        <v>300</v>
      </c>
      <c r="H412" s="150" t="s">
        <v>543</v>
      </c>
      <c r="I412" s="150" t="s">
        <v>544</v>
      </c>
    </row>
    <row r="413" spans="3:13" ht="15.5" x14ac:dyDescent="0.35">
      <c r="C413" s="54" t="s">
        <v>313</v>
      </c>
      <c r="D413" s="54"/>
      <c r="E413" s="54"/>
      <c r="F413" s="109">
        <f>IFERROR((IF(F$420&gt;6,(GETPIVOTDATA("F26",Pivot!$F$326,"År",2024,"F26",1)),)),)</f>
        <v>0.24551463644948066</v>
      </c>
      <c r="G413" s="108">
        <v>0.24551463644948066</v>
      </c>
      <c r="H413" s="108">
        <v>0.24479166666666666</v>
      </c>
      <c r="I413" s="108">
        <v>0.25252525252525254</v>
      </c>
      <c r="M413" s="64"/>
    </row>
    <row r="414" spans="3:13" x14ac:dyDescent="0.35">
      <c r="C414" s="55">
        <v>2</v>
      </c>
      <c r="D414" s="54"/>
      <c r="E414" s="54"/>
      <c r="F414" s="109">
        <f>IFERROR((IF(F$420&gt;6,(GETPIVOTDATA("F26",Pivot!$F$326,"År",2024,"F26",2)),)),)</f>
        <v>0.33899905571293676</v>
      </c>
      <c r="G414" s="108">
        <v>0.33899905571293676</v>
      </c>
      <c r="H414" s="108">
        <v>0.34166666666666667</v>
      </c>
      <c r="I414" s="108">
        <v>0.31313131313131315</v>
      </c>
    </row>
    <row r="415" spans="3:13" x14ac:dyDescent="0.35">
      <c r="C415" s="55">
        <v>3</v>
      </c>
      <c r="D415" s="54"/>
      <c r="E415" s="54"/>
      <c r="F415" s="109">
        <f>IFERROR((IF(F$420&gt;6,(GETPIVOTDATA("F26",Pivot!$F$326,"År",2024,"F26",3)),)),)</f>
        <v>0.23890462700661</v>
      </c>
      <c r="G415" s="108">
        <v>0.23890462700661</v>
      </c>
      <c r="H415" s="108">
        <v>0.23541666666666666</v>
      </c>
      <c r="I415" s="108">
        <v>0.27272727272727271</v>
      </c>
    </row>
    <row r="416" spans="3:13" x14ac:dyDescent="0.35">
      <c r="C416" s="54" t="s">
        <v>314</v>
      </c>
      <c r="D416" s="54"/>
      <c r="E416" s="54"/>
      <c r="F416" s="109">
        <f>IFERROR((IF(F$420&gt;6,(GETPIVOTDATA("F26",Pivot!$F$326,"År",2024,"F26",4)),)),)</f>
        <v>8.3097261567516525E-2</v>
      </c>
      <c r="G416" s="108">
        <v>8.3097261567516525E-2</v>
      </c>
      <c r="H416" s="108">
        <v>8.1250000000000003E-2</v>
      </c>
      <c r="I416" s="108">
        <v>0.10101010101010101</v>
      </c>
    </row>
    <row r="417" spans="3:9" x14ac:dyDescent="0.35">
      <c r="C417" s="54" t="s">
        <v>315</v>
      </c>
      <c r="D417" s="54"/>
      <c r="E417" s="54"/>
      <c r="F417" s="109">
        <f>IFERROR((IF(F$420&gt;6,(GETPIVOTDATA("F26",Pivot!$F$326,"År",2024,"F26",5)),)),)</f>
        <v>9.3484419263456089E-2</v>
      </c>
      <c r="G417" s="108">
        <v>9.3484419263456089E-2</v>
      </c>
      <c r="H417" s="108">
        <v>9.6875000000000003E-2</v>
      </c>
      <c r="I417" s="108">
        <v>6.0606060606060608E-2</v>
      </c>
    </row>
    <row r="418" spans="3:9" x14ac:dyDescent="0.35">
      <c r="C418" s="54" t="s">
        <v>300</v>
      </c>
      <c r="D418" s="54"/>
      <c r="E418" s="54"/>
      <c r="F418" s="109">
        <f>SUM(F413:F417)</f>
        <v>1</v>
      </c>
      <c r="G418" s="108">
        <v>1</v>
      </c>
      <c r="H418" s="108">
        <v>1</v>
      </c>
      <c r="I418" s="108">
        <v>1</v>
      </c>
    </row>
    <row r="419" spans="3:9" x14ac:dyDescent="0.35">
      <c r="C419" s="54"/>
      <c r="D419" s="54"/>
      <c r="E419" s="54"/>
      <c r="F419" s="57"/>
      <c r="G419" s="83"/>
      <c r="H419" s="83"/>
      <c r="I419" s="83"/>
    </row>
    <row r="420" spans="3:9" x14ac:dyDescent="0.35">
      <c r="C420" s="54" t="s">
        <v>312</v>
      </c>
      <c r="D420" s="54"/>
      <c r="E420" s="54"/>
      <c r="F420" s="57">
        <f>IFERROR((GETPIVOTDATA("F26",Pivot!$B$326,"År",2024)),)</f>
        <v>1059</v>
      </c>
      <c r="G420" s="87">
        <v>1059</v>
      </c>
      <c r="H420" s="87">
        <v>960</v>
      </c>
      <c r="I420" s="87">
        <v>99</v>
      </c>
    </row>
    <row r="421" spans="3:9" x14ac:dyDescent="0.35">
      <c r="G421" s="3"/>
      <c r="H421" s="3"/>
      <c r="I421" s="3"/>
    </row>
    <row r="422" spans="3:9" x14ac:dyDescent="0.35">
      <c r="G422" s="3"/>
      <c r="H422" s="3"/>
      <c r="I422" s="3"/>
    </row>
    <row r="423" spans="3:9" ht="15.5" x14ac:dyDescent="0.35">
      <c r="C423" s="64" t="s">
        <v>220</v>
      </c>
      <c r="G423" s="3"/>
      <c r="H423" s="3"/>
      <c r="I423" s="3"/>
    </row>
    <row r="424" spans="3:9" x14ac:dyDescent="0.35">
      <c r="F424" s="140"/>
      <c r="G424" s="3"/>
      <c r="H424" s="3"/>
      <c r="I424" s="3"/>
    </row>
    <row r="425" spans="3:9" ht="23" customHeight="1" x14ac:dyDescent="0.35">
      <c r="F425" s="56">
        <v>2024</v>
      </c>
      <c r="G425" s="110" t="s">
        <v>300</v>
      </c>
      <c r="H425" s="150" t="s">
        <v>543</v>
      </c>
      <c r="I425" s="150" t="s">
        <v>544</v>
      </c>
    </row>
    <row r="426" spans="3:9" ht="13" customHeight="1" x14ac:dyDescent="0.35">
      <c r="C426" s="54" t="s">
        <v>318</v>
      </c>
      <c r="D426" s="54"/>
      <c r="E426" s="54"/>
      <c r="F426" s="109">
        <f>IFERROR((IF(F$434&gt;6,(GETPIVOTDATA("F27",Pivot!$F$338,"År",2024,"F27",1)),)),)</f>
        <v>0.11016949152542373</v>
      </c>
      <c r="G426" s="108">
        <v>0.11016949152542373</v>
      </c>
      <c r="H426" s="108">
        <v>0.10810810810810811</v>
      </c>
      <c r="I426" s="108">
        <v>0.13</v>
      </c>
    </row>
    <row r="427" spans="3:9" ht="13" customHeight="1" x14ac:dyDescent="0.35">
      <c r="C427" s="55">
        <v>2</v>
      </c>
      <c r="D427" s="54"/>
      <c r="E427" s="54"/>
      <c r="F427" s="109">
        <f>IFERROR((IF(F$434&gt;6,(GETPIVOTDATA("F27",Pivot!$F$338,"År",2024,"F27",2)),)),)</f>
        <v>0.22410546139359699</v>
      </c>
      <c r="G427" s="108">
        <v>0.22410546139359699</v>
      </c>
      <c r="H427" s="108">
        <v>0.21829521829521831</v>
      </c>
      <c r="I427" s="108">
        <v>0.28000000000000003</v>
      </c>
    </row>
    <row r="428" spans="3:9" x14ac:dyDescent="0.35">
      <c r="C428" s="55">
        <v>3</v>
      </c>
      <c r="D428" s="54"/>
      <c r="E428" s="54"/>
      <c r="F428" s="109">
        <f>IFERROR((IF(F$434&gt;6,(GETPIVOTDATA("F27",Pivot!$F$338,"År",2024,"F27",3)),)),)</f>
        <v>0.28342749529190209</v>
      </c>
      <c r="G428" s="108">
        <v>0.28342749529190209</v>
      </c>
      <c r="H428" s="108">
        <v>0.28586278586278585</v>
      </c>
      <c r="I428" s="108">
        <v>0.26</v>
      </c>
    </row>
    <row r="429" spans="3:9" x14ac:dyDescent="0.35">
      <c r="C429" s="55">
        <v>4</v>
      </c>
      <c r="D429" s="54"/>
      <c r="E429" s="54"/>
      <c r="F429" s="109">
        <f>IFERROR((IF(F$434&gt;6,(GETPIVOTDATA("F27",Pivot!$F$338,"År",2024,"F27",4)),)),)</f>
        <v>0.2071563088512241</v>
      </c>
      <c r="G429" s="108">
        <v>0.2071563088512241</v>
      </c>
      <c r="H429" s="108">
        <v>0.21101871101871103</v>
      </c>
      <c r="I429" s="108">
        <v>0.17</v>
      </c>
    </row>
    <row r="430" spans="3:9" x14ac:dyDescent="0.35">
      <c r="C430" s="54" t="s">
        <v>319</v>
      </c>
      <c r="D430" s="54"/>
      <c r="E430" s="54"/>
      <c r="F430" s="109">
        <f>IFERROR((IF(F$434&gt;6,(GETPIVOTDATA("F27",Pivot!$F$338,"År",2024,"F27",5)),)),)</f>
        <v>8.1920903954802254E-2</v>
      </c>
      <c r="G430" s="108">
        <v>8.1920903954802254E-2</v>
      </c>
      <c r="H430" s="108">
        <v>8.2120582120582125E-2</v>
      </c>
      <c r="I430" s="108">
        <v>0.08</v>
      </c>
    </row>
    <row r="431" spans="3:9" x14ac:dyDescent="0.35">
      <c r="C431" s="54" t="s">
        <v>320</v>
      </c>
      <c r="D431" s="54"/>
      <c r="E431" s="54"/>
      <c r="F431" s="109">
        <f>IFERROR((IF(F$434&gt;6,(GETPIVOTDATA("F27",Pivot!$F$338,"År",2024,"F27",6)),)),)</f>
        <v>9.3220338983050849E-2</v>
      </c>
      <c r="G431" s="108">
        <v>9.3220338983050849E-2</v>
      </c>
      <c r="H431" s="108">
        <v>9.45945945945946E-2</v>
      </c>
      <c r="I431" s="108">
        <v>0.08</v>
      </c>
    </row>
    <row r="432" spans="3:9" x14ac:dyDescent="0.35">
      <c r="C432" s="54" t="s">
        <v>300</v>
      </c>
      <c r="D432" s="54"/>
      <c r="E432" s="54"/>
      <c r="F432" s="109">
        <f>SUM(F426:F431)</f>
        <v>0.99999999999999989</v>
      </c>
      <c r="G432" s="108">
        <v>0.99999999999999989</v>
      </c>
      <c r="H432" s="108">
        <v>1</v>
      </c>
      <c r="I432" s="108">
        <v>1</v>
      </c>
    </row>
    <row r="433" spans="3:9" x14ac:dyDescent="0.35">
      <c r="C433" s="54"/>
      <c r="D433" s="54"/>
      <c r="E433" s="54"/>
      <c r="F433" s="57"/>
      <c r="G433" s="83"/>
      <c r="H433" s="83"/>
      <c r="I433" s="83"/>
    </row>
    <row r="434" spans="3:9" x14ac:dyDescent="0.35">
      <c r="C434" s="54" t="s">
        <v>312</v>
      </c>
      <c r="D434" s="54"/>
      <c r="E434" s="54"/>
      <c r="F434" s="57">
        <f>IFERROR((GETPIVOTDATA("F27",Pivot!$B$338,"År",2024)),)</f>
        <v>1062</v>
      </c>
      <c r="G434" s="87">
        <v>1062</v>
      </c>
      <c r="H434" s="87">
        <v>962</v>
      </c>
      <c r="I434" s="87">
        <v>100</v>
      </c>
    </row>
    <row r="435" spans="3:9" x14ac:dyDescent="0.35">
      <c r="G435" s="3"/>
      <c r="H435" s="3"/>
      <c r="I435" s="3"/>
    </row>
    <row r="436" spans="3:9" x14ac:dyDescent="0.35">
      <c r="G436" s="3"/>
      <c r="H436" s="3"/>
      <c r="I436" s="3"/>
    </row>
    <row r="437" spans="3:9" ht="18.5" x14ac:dyDescent="0.45">
      <c r="C437" s="59"/>
      <c r="D437" s="58"/>
      <c r="E437" s="58"/>
      <c r="F437" s="58"/>
      <c r="G437" s="84"/>
      <c r="H437" s="84"/>
      <c r="I437" s="84"/>
    </row>
    <row r="438" spans="3:9" ht="18.5" x14ac:dyDescent="0.45">
      <c r="C438" s="60" t="s">
        <v>342</v>
      </c>
      <c r="D438" s="58"/>
      <c r="E438" s="58"/>
      <c r="F438" s="58"/>
      <c r="G438" s="84"/>
      <c r="H438" s="84"/>
      <c r="I438" s="84"/>
    </row>
    <row r="439" spans="3:9" x14ac:dyDescent="0.35">
      <c r="G439" s="3"/>
      <c r="H439" s="3"/>
      <c r="I439" s="3"/>
    </row>
    <row r="440" spans="3:9" x14ac:dyDescent="0.35">
      <c r="G440" s="3"/>
      <c r="H440" s="3"/>
      <c r="I440" s="3"/>
    </row>
    <row r="441" spans="3:9" ht="15.5" x14ac:dyDescent="0.35">
      <c r="C441" s="64" t="s">
        <v>221</v>
      </c>
      <c r="G441" s="3"/>
      <c r="H441" s="3"/>
      <c r="I441" s="3"/>
    </row>
    <row r="442" spans="3:9" x14ac:dyDescent="0.35">
      <c r="F442" s="140"/>
      <c r="G442" s="3"/>
      <c r="H442" s="3"/>
      <c r="I442" s="3"/>
    </row>
    <row r="443" spans="3:9" ht="26.5" x14ac:dyDescent="0.35">
      <c r="F443" s="56">
        <v>2024</v>
      </c>
      <c r="G443" s="110" t="s">
        <v>300</v>
      </c>
      <c r="H443" s="150" t="s">
        <v>543</v>
      </c>
      <c r="I443" s="150" t="s">
        <v>544</v>
      </c>
    </row>
    <row r="444" spans="3:9" x14ac:dyDescent="0.35">
      <c r="C444" s="54" t="s">
        <v>313</v>
      </c>
      <c r="D444" s="54"/>
      <c r="E444" s="54"/>
      <c r="F444" s="109">
        <f>IFERROR((IF(F$451&gt;6,(GETPIVOTDATA("F28",Pivot!$F$350,"År",2024,"F28",1)),)),)</f>
        <v>0.30979284369114879</v>
      </c>
      <c r="G444" s="108">
        <v>0.30979284369114879</v>
      </c>
      <c r="H444" s="108">
        <v>0.30353430353430355</v>
      </c>
      <c r="I444" s="108">
        <v>0.37</v>
      </c>
    </row>
    <row r="445" spans="3:9" x14ac:dyDescent="0.35">
      <c r="C445" s="55">
        <v>2</v>
      </c>
      <c r="D445" s="54"/>
      <c r="E445" s="54"/>
      <c r="F445" s="109">
        <f>IFERROR((IF(F$451&gt;6,(GETPIVOTDATA("F28",Pivot!$F$350,"År",2024,"F28",2)),)),)</f>
        <v>0.29378531073446329</v>
      </c>
      <c r="G445" s="108">
        <v>0.29378531073446329</v>
      </c>
      <c r="H445" s="108">
        <v>0.29729729729729731</v>
      </c>
      <c r="I445" s="108">
        <v>0.26</v>
      </c>
    </row>
    <row r="446" spans="3:9" x14ac:dyDescent="0.35">
      <c r="C446" s="55">
        <v>3</v>
      </c>
      <c r="D446" s="54"/>
      <c r="E446" s="54"/>
      <c r="F446" s="109">
        <f>IFERROR((IF(F$451&gt;6,(GETPIVOTDATA("F28",Pivot!$F$350,"År",2024,"F28",3)),)),)</f>
        <v>0.2184557438794727</v>
      </c>
      <c r="G446" s="108">
        <v>0.2184557438794727</v>
      </c>
      <c r="H446" s="108">
        <v>0.21933471933471935</v>
      </c>
      <c r="I446" s="108">
        <v>0.21</v>
      </c>
    </row>
    <row r="447" spans="3:9" x14ac:dyDescent="0.35">
      <c r="C447" s="54" t="s">
        <v>314</v>
      </c>
      <c r="D447" s="54"/>
      <c r="E447" s="54"/>
      <c r="F447" s="109">
        <f>IFERROR((IF(F$451&gt;6,(GETPIVOTDATA("F28",Pivot!$F$350,"År",2024,"F28",4)),)),)</f>
        <v>8.1920903954802254E-2</v>
      </c>
      <c r="G447" s="108">
        <v>8.1920903954802254E-2</v>
      </c>
      <c r="H447" s="108">
        <v>8.5239085239085244E-2</v>
      </c>
      <c r="I447" s="108">
        <v>0.05</v>
      </c>
    </row>
    <row r="448" spans="3:9" x14ac:dyDescent="0.35">
      <c r="C448" s="54" t="s">
        <v>315</v>
      </c>
      <c r="D448" s="54"/>
      <c r="E448" s="54"/>
      <c r="F448" s="109">
        <f>IFERROR((IF(F$451&gt;6,(GETPIVOTDATA("F28",Pivot!$F$350,"År",2024,"F28",5)),)),)</f>
        <v>9.6045197740112997E-2</v>
      </c>
      <c r="G448" s="108">
        <v>9.6045197740112997E-2</v>
      </c>
      <c r="H448" s="108">
        <v>9.45945945945946E-2</v>
      </c>
      <c r="I448" s="108">
        <v>0.11</v>
      </c>
    </row>
    <row r="449" spans="3:9" x14ac:dyDescent="0.35">
      <c r="C449" s="54" t="s">
        <v>300</v>
      </c>
      <c r="D449" s="54"/>
      <c r="E449" s="54"/>
      <c r="F449" s="109">
        <f>SUM(F444:F448)</f>
        <v>1</v>
      </c>
      <c r="G449" s="108">
        <v>1</v>
      </c>
      <c r="H449" s="108">
        <v>1</v>
      </c>
      <c r="I449" s="108">
        <v>1</v>
      </c>
    </row>
    <row r="450" spans="3:9" x14ac:dyDescent="0.35">
      <c r="C450" s="54"/>
      <c r="D450" s="54"/>
      <c r="E450" s="54"/>
      <c r="F450" s="57"/>
      <c r="G450" s="83"/>
      <c r="H450" s="83"/>
      <c r="I450" s="83"/>
    </row>
    <row r="451" spans="3:9" x14ac:dyDescent="0.35">
      <c r="C451" s="54" t="s">
        <v>312</v>
      </c>
      <c r="D451" s="54"/>
      <c r="E451" s="54"/>
      <c r="F451" s="57">
        <f>IFERROR((GETPIVOTDATA("F14",Pivot!$B$182,"År",2024)),)</f>
        <v>1062</v>
      </c>
      <c r="G451" s="87">
        <v>1062</v>
      </c>
      <c r="H451" s="87">
        <v>963</v>
      </c>
      <c r="I451" s="87">
        <v>99</v>
      </c>
    </row>
    <row r="452" spans="3:9" x14ac:dyDescent="0.35">
      <c r="G452" s="3"/>
      <c r="H452" s="3"/>
      <c r="I452" s="3"/>
    </row>
    <row r="453" spans="3:9" x14ac:dyDescent="0.35">
      <c r="G453" s="3"/>
      <c r="H453" s="3"/>
      <c r="I453" s="3"/>
    </row>
    <row r="454" spans="3:9" ht="15.5" x14ac:dyDescent="0.35">
      <c r="C454" s="64" t="s">
        <v>222</v>
      </c>
      <c r="G454" s="3"/>
      <c r="H454" s="3"/>
      <c r="I454" s="3"/>
    </row>
    <row r="455" spans="3:9" ht="15.65" customHeight="1" x14ac:dyDescent="0.35">
      <c r="F455" s="140"/>
      <c r="G455" s="3"/>
      <c r="H455" s="3"/>
      <c r="I455" s="3"/>
    </row>
    <row r="456" spans="3:9" ht="26.5" x14ac:dyDescent="0.35">
      <c r="F456" s="56">
        <v>2024</v>
      </c>
      <c r="G456" s="151" t="s">
        <v>300</v>
      </c>
      <c r="H456" s="150" t="s">
        <v>543</v>
      </c>
      <c r="I456" s="150" t="s">
        <v>544</v>
      </c>
    </row>
    <row r="457" spans="3:9" x14ac:dyDescent="0.35">
      <c r="C457" s="54" t="s">
        <v>329</v>
      </c>
      <c r="D457" s="54"/>
      <c r="E457" s="54"/>
      <c r="F457" s="109">
        <f>IFERROR((IF(F$464&gt;6,(GETPIVOTDATA("F29",Pivot!$F$362,"År",2024,"F29",1)),)),)</f>
        <v>0.25353440150801132</v>
      </c>
      <c r="G457" s="108">
        <v>0.25353440150801132</v>
      </c>
      <c r="H457" s="108">
        <v>0.26326742976066597</v>
      </c>
      <c r="I457" s="108">
        <v>0.16</v>
      </c>
    </row>
    <row r="458" spans="3:9" x14ac:dyDescent="0.35">
      <c r="C458" s="55">
        <v>2</v>
      </c>
      <c r="D458" s="54"/>
      <c r="E458" s="54"/>
      <c r="F458" s="109">
        <f>IFERROR((IF(F$464&gt;6,(GETPIVOTDATA("F29",Pivot!$F$362,"År",2024,"F29",2)),)),)</f>
        <v>0.37983034872761545</v>
      </c>
      <c r="G458" s="108">
        <v>0.37983034872761545</v>
      </c>
      <c r="H458" s="108">
        <v>0.38085327783558792</v>
      </c>
      <c r="I458" s="108">
        <v>0.37</v>
      </c>
    </row>
    <row r="459" spans="3:9" x14ac:dyDescent="0.35">
      <c r="C459" s="55">
        <v>3</v>
      </c>
      <c r="D459" s="54"/>
      <c r="E459" s="54"/>
      <c r="F459" s="109">
        <f>IFERROR((IF(F$464&gt;6,(GETPIVOTDATA("F29",Pivot!$F$362,"År",2024,"F29",3)),)),)</f>
        <v>0.12064090480678605</v>
      </c>
      <c r="G459" s="108">
        <v>0.12064090480678605</v>
      </c>
      <c r="H459" s="108">
        <v>0.11654526534859522</v>
      </c>
      <c r="I459" s="108">
        <v>0.16</v>
      </c>
    </row>
    <row r="460" spans="3:9" x14ac:dyDescent="0.35">
      <c r="C460" s="54" t="s">
        <v>330</v>
      </c>
      <c r="D460" s="54"/>
      <c r="E460" s="54"/>
      <c r="F460" s="109">
        <f>IFERROR((IF(F$464&gt;6,(GETPIVOTDATA("F29",Pivot!$F$362,"År",2024,"F29",4)),)),)</f>
        <v>5.0895381715362863E-2</v>
      </c>
      <c r="G460" s="108">
        <v>5.0895381715362863E-2</v>
      </c>
      <c r="H460" s="108">
        <v>4.4745057232049947E-2</v>
      </c>
      <c r="I460" s="108">
        <v>0.11</v>
      </c>
    </row>
    <row r="461" spans="3:9" x14ac:dyDescent="0.35">
      <c r="C461" s="54" t="s">
        <v>315</v>
      </c>
      <c r="D461" s="54"/>
      <c r="E461" s="54"/>
      <c r="F461" s="109">
        <f>IFERROR((IF(F$464&gt;6,(GETPIVOTDATA("F29",Pivot!$F$362,"År",2024,"F29",5)),)),)</f>
        <v>0.19509896324222431</v>
      </c>
      <c r="G461" s="108">
        <v>0.19509896324222431</v>
      </c>
      <c r="H461" s="108">
        <v>0.19458896982310095</v>
      </c>
      <c r="I461" s="108">
        <v>0.2</v>
      </c>
    </row>
    <row r="462" spans="3:9" x14ac:dyDescent="0.35">
      <c r="C462" s="54" t="s">
        <v>300</v>
      </c>
      <c r="D462" s="54"/>
      <c r="E462" s="54"/>
      <c r="F462" s="109">
        <f>SUM(F457:F461)</f>
        <v>1</v>
      </c>
      <c r="G462" s="108">
        <v>1</v>
      </c>
      <c r="H462" s="108">
        <v>0.99999999999999989</v>
      </c>
      <c r="I462" s="108">
        <v>1</v>
      </c>
    </row>
    <row r="463" spans="3:9" x14ac:dyDescent="0.35">
      <c r="C463" s="54"/>
      <c r="D463" s="54"/>
      <c r="E463" s="54"/>
      <c r="F463" s="57"/>
      <c r="G463" s="83"/>
      <c r="H463" s="83"/>
      <c r="I463" s="83"/>
    </row>
    <row r="464" spans="3:9" x14ac:dyDescent="0.35">
      <c r="C464" s="54" t="s">
        <v>312</v>
      </c>
      <c r="D464" s="54"/>
      <c r="E464" s="54"/>
      <c r="F464" s="57">
        <f>IFERROR((GETPIVOTDATA("F29",Pivot!$B$362,"År",2024)),)</f>
        <v>1061</v>
      </c>
      <c r="G464" s="87">
        <v>1061</v>
      </c>
      <c r="H464" s="87">
        <v>961</v>
      </c>
      <c r="I464" s="87">
        <v>100</v>
      </c>
    </row>
    <row r="465" spans="3:9" x14ac:dyDescent="0.35">
      <c r="G465" s="3"/>
      <c r="H465" s="3"/>
      <c r="I465" s="3"/>
    </row>
    <row r="466" spans="3:9" x14ac:dyDescent="0.35">
      <c r="G466" s="3"/>
      <c r="H466" s="3"/>
      <c r="I466" s="3"/>
    </row>
    <row r="467" spans="3:9" ht="18.5" x14ac:dyDescent="0.45">
      <c r="C467" s="59"/>
      <c r="D467" s="58"/>
      <c r="E467" s="58"/>
      <c r="F467" s="58"/>
      <c r="G467" s="84"/>
      <c r="H467" s="84"/>
      <c r="I467" s="84"/>
    </row>
    <row r="468" spans="3:9" ht="18.5" x14ac:dyDescent="0.45">
      <c r="C468" s="60" t="s">
        <v>332</v>
      </c>
      <c r="D468" s="58"/>
      <c r="E468" s="58"/>
      <c r="F468" s="58"/>
      <c r="G468" s="84"/>
      <c r="H468" s="84"/>
      <c r="I468" s="84"/>
    </row>
    <row r="469" spans="3:9" x14ac:dyDescent="0.35">
      <c r="G469" s="3"/>
      <c r="H469" s="3"/>
      <c r="I469" s="3"/>
    </row>
    <row r="470" spans="3:9" x14ac:dyDescent="0.35">
      <c r="G470" s="3"/>
      <c r="H470" s="3"/>
      <c r="I470" s="3"/>
    </row>
    <row r="471" spans="3:9" ht="15.5" x14ac:dyDescent="0.35">
      <c r="C471" s="64" t="s">
        <v>223</v>
      </c>
      <c r="G471" s="3"/>
      <c r="H471" s="3"/>
      <c r="I471" s="3"/>
    </row>
    <row r="472" spans="3:9" x14ac:dyDescent="0.35">
      <c r="F472" s="140"/>
      <c r="G472" s="3"/>
      <c r="H472" s="3"/>
      <c r="I472" s="3"/>
    </row>
    <row r="473" spans="3:9" ht="26.5" x14ac:dyDescent="0.35">
      <c r="F473" s="56">
        <v>2024</v>
      </c>
      <c r="G473" s="110" t="s">
        <v>300</v>
      </c>
      <c r="H473" s="150" t="s">
        <v>543</v>
      </c>
      <c r="I473" s="150" t="s">
        <v>544</v>
      </c>
    </row>
    <row r="474" spans="3:9" x14ac:dyDescent="0.35">
      <c r="C474" s="54" t="s">
        <v>313</v>
      </c>
      <c r="D474" s="54"/>
      <c r="E474" s="54"/>
      <c r="F474" s="109">
        <f>IFERROR((IF(F$481&gt;6,(GETPIVOTDATA("F30",Pivot!$F$374,"År",2024,"F30",1)),)),)</f>
        <v>0.28977272727272729</v>
      </c>
      <c r="G474" s="108">
        <v>0.28977272727272729</v>
      </c>
      <c r="H474" s="108">
        <v>0.2881002087682672</v>
      </c>
      <c r="I474" s="108">
        <v>0.30612244897959184</v>
      </c>
    </row>
    <row r="475" spans="3:9" x14ac:dyDescent="0.35">
      <c r="C475" s="55">
        <v>2</v>
      </c>
      <c r="D475" s="54"/>
      <c r="E475" s="54"/>
      <c r="F475" s="109">
        <f>IFERROR((IF(F$481&gt;6,(GETPIVOTDATA("F30",Pivot!$F$374,"År",2024,"F30",2)),)),)</f>
        <v>0.41477272727272729</v>
      </c>
      <c r="G475" s="108">
        <v>0.41477272727272729</v>
      </c>
      <c r="H475" s="108">
        <v>0.41336116910229648</v>
      </c>
      <c r="I475" s="108">
        <v>0.42857142857142855</v>
      </c>
    </row>
    <row r="476" spans="3:9" x14ac:dyDescent="0.35">
      <c r="C476" s="55">
        <v>3</v>
      </c>
      <c r="D476" s="54"/>
      <c r="E476" s="54"/>
      <c r="F476" s="109">
        <f>IFERROR((IF(F$481&gt;6,(GETPIVOTDATA("F30",Pivot!$F$374,"År",2024,"F30",3)),)),)</f>
        <v>0.22159090909090909</v>
      </c>
      <c r="G476" s="108">
        <v>0.22159090909090909</v>
      </c>
      <c r="H476" s="108">
        <v>0.22651356993736951</v>
      </c>
      <c r="I476" s="108">
        <v>0.17346938775510204</v>
      </c>
    </row>
    <row r="477" spans="3:9" x14ac:dyDescent="0.35">
      <c r="C477" s="54" t="s">
        <v>314</v>
      </c>
      <c r="D477" s="54"/>
      <c r="E477" s="54"/>
      <c r="F477" s="109">
        <f>IFERROR((IF(F$481&gt;6,(GETPIVOTDATA("F30",Pivot!$F$374,"År",2024,"F30",4)),)),)</f>
        <v>4.450757575757576E-2</v>
      </c>
      <c r="G477" s="108">
        <v>4.450757575757576E-2</v>
      </c>
      <c r="H477" s="108">
        <v>4.2797494780793317E-2</v>
      </c>
      <c r="I477" s="108">
        <v>6.1224489795918366E-2</v>
      </c>
    </row>
    <row r="478" spans="3:9" x14ac:dyDescent="0.35">
      <c r="C478" s="54" t="s">
        <v>315</v>
      </c>
      <c r="D478" s="54"/>
      <c r="E478" s="54"/>
      <c r="F478" s="109">
        <f>IFERROR((IF(F$481&gt;6,(GETPIVOTDATA("F30",Pivot!$F$374,"År",2024,"F30",5)),)),)</f>
        <v>2.9356060606060608E-2</v>
      </c>
      <c r="G478" s="108">
        <v>2.9356060606060608E-2</v>
      </c>
      <c r="H478" s="108">
        <v>2.9227557411273485E-2</v>
      </c>
      <c r="I478" s="108">
        <v>3.0612244897959183E-2</v>
      </c>
    </row>
    <row r="479" spans="3:9" x14ac:dyDescent="0.35">
      <c r="C479" s="54" t="s">
        <v>300</v>
      </c>
      <c r="D479" s="54"/>
      <c r="E479" s="54"/>
      <c r="F479" s="109">
        <f>SUM(F474:F478)</f>
        <v>1</v>
      </c>
      <c r="G479" s="108">
        <v>1</v>
      </c>
      <c r="H479" s="108">
        <v>0.99999999999999989</v>
      </c>
      <c r="I479" s="108">
        <v>0.99999999999999989</v>
      </c>
    </row>
    <row r="480" spans="3:9" x14ac:dyDescent="0.35">
      <c r="C480" s="54"/>
      <c r="D480" s="54"/>
      <c r="E480" s="54"/>
      <c r="F480" s="57"/>
      <c r="G480" s="83"/>
      <c r="H480" s="83"/>
      <c r="I480" s="83"/>
    </row>
    <row r="481" spans="3:9" x14ac:dyDescent="0.35">
      <c r="C481" s="54" t="s">
        <v>312</v>
      </c>
      <c r="D481" s="54"/>
      <c r="E481" s="54"/>
      <c r="F481" s="57">
        <f>IFERROR((GETPIVOTDATA("F30",Pivot!$B$374,"År",2024)),)</f>
        <v>1056</v>
      </c>
      <c r="G481" s="87">
        <v>1056</v>
      </c>
      <c r="H481" s="87">
        <v>958</v>
      </c>
      <c r="I481" s="87">
        <v>98</v>
      </c>
    </row>
    <row r="482" spans="3:9" x14ac:dyDescent="0.35">
      <c r="G482" s="3"/>
      <c r="H482" s="3"/>
      <c r="I482" s="3"/>
    </row>
    <row r="483" spans="3:9" x14ac:dyDescent="0.35">
      <c r="G483" s="3"/>
      <c r="H483" s="3"/>
      <c r="I483" s="3"/>
    </row>
    <row r="484" spans="3:9" ht="18.5" x14ac:dyDescent="0.45">
      <c r="C484" s="59"/>
      <c r="D484" s="58"/>
      <c r="E484" s="58"/>
      <c r="F484" s="58"/>
      <c r="G484" s="84"/>
      <c r="H484" s="84"/>
      <c r="I484" s="84"/>
    </row>
    <row r="485" spans="3:9" ht="18.5" x14ac:dyDescent="0.45">
      <c r="C485" s="60" t="s">
        <v>331</v>
      </c>
      <c r="D485" s="58"/>
      <c r="E485" s="58"/>
      <c r="F485" s="58"/>
      <c r="G485" s="84"/>
      <c r="H485" s="84"/>
      <c r="I485" s="84"/>
    </row>
    <row r="486" spans="3:9" x14ac:dyDescent="0.35">
      <c r="G486" s="3"/>
      <c r="H486" s="3"/>
      <c r="I486" s="3"/>
    </row>
    <row r="487" spans="3:9" x14ac:dyDescent="0.35">
      <c r="G487" s="3"/>
      <c r="H487" s="3"/>
      <c r="I487" s="3"/>
    </row>
    <row r="488" spans="3:9" ht="15.5" x14ac:dyDescent="0.35">
      <c r="C488" s="64" t="s">
        <v>371</v>
      </c>
      <c r="G488" s="3"/>
      <c r="H488" s="3"/>
      <c r="I488" s="3"/>
    </row>
    <row r="489" spans="3:9" x14ac:dyDescent="0.35">
      <c r="F489" s="140"/>
      <c r="G489" s="3"/>
      <c r="H489" s="3"/>
      <c r="I489" s="3"/>
    </row>
    <row r="490" spans="3:9" ht="26.5" x14ac:dyDescent="0.35">
      <c r="F490" s="56">
        <v>2024</v>
      </c>
      <c r="G490" s="110" t="s">
        <v>300</v>
      </c>
      <c r="H490" s="150" t="s">
        <v>543</v>
      </c>
      <c r="I490" s="150" t="s">
        <v>544</v>
      </c>
    </row>
    <row r="491" spans="3:9" x14ac:dyDescent="0.35">
      <c r="C491" s="54" t="s">
        <v>384</v>
      </c>
      <c r="D491" s="54"/>
      <c r="E491" s="54"/>
      <c r="F491" s="109">
        <f>IFERROR((IF(F$495&gt;6,(GETPIVOTDATA("F31",Pivot!$F$386,"År",2024,"F31",1)),)),)</f>
        <v>0.93779904306220097</v>
      </c>
      <c r="G491" s="108">
        <v>0.93779904306220097</v>
      </c>
      <c r="H491" s="108">
        <v>0.95464135021097052</v>
      </c>
      <c r="I491" s="108">
        <v>0.77319587628865982</v>
      </c>
    </row>
    <row r="492" spans="3:9" x14ac:dyDescent="0.35">
      <c r="C492" s="55" t="s">
        <v>391</v>
      </c>
      <c r="D492" s="54"/>
      <c r="E492" s="54"/>
      <c r="F492" s="109">
        <f>IFERROR((IF(F$495&gt;6,(GETPIVOTDATA("F31",Pivot!$F$386,"År",2024,"F31",2)),)),)</f>
        <v>6.2200956937799042E-2</v>
      </c>
      <c r="G492" s="108">
        <v>6.2200956937799042E-2</v>
      </c>
      <c r="H492" s="108">
        <v>4.5358649789029537E-2</v>
      </c>
      <c r="I492" s="108">
        <v>0.22680412371134021</v>
      </c>
    </row>
    <row r="493" spans="3:9" x14ac:dyDescent="0.35">
      <c r="C493" s="54" t="s">
        <v>300</v>
      </c>
      <c r="D493" s="54"/>
      <c r="E493" s="54"/>
      <c r="F493" s="109">
        <f>SUM(F491:F492)</f>
        <v>1</v>
      </c>
      <c r="G493" s="108">
        <v>1</v>
      </c>
      <c r="H493" s="108">
        <v>1</v>
      </c>
      <c r="I493" s="108">
        <v>1</v>
      </c>
    </row>
    <row r="494" spans="3:9" x14ac:dyDescent="0.35">
      <c r="C494" s="54"/>
      <c r="D494" s="54"/>
      <c r="E494" s="54"/>
      <c r="F494" s="57"/>
      <c r="G494" s="83"/>
      <c r="H494" s="83"/>
      <c r="I494" s="83"/>
    </row>
    <row r="495" spans="3:9" x14ac:dyDescent="0.35">
      <c r="C495" s="54" t="s">
        <v>312</v>
      </c>
      <c r="D495" s="54"/>
      <c r="E495" s="54"/>
      <c r="F495" s="57">
        <f>IFERROR((GETPIVOTDATA("F31",Pivot!$B$386,"År",2024)),)</f>
        <v>1045</v>
      </c>
      <c r="G495" s="87">
        <v>1045</v>
      </c>
      <c r="H495" s="87">
        <v>948</v>
      </c>
      <c r="I495" s="87">
        <v>97</v>
      </c>
    </row>
    <row r="496" spans="3:9" ht="13" customHeight="1" x14ac:dyDescent="0.35">
      <c r="G496" s="3"/>
      <c r="H496" s="3"/>
      <c r="I496" s="3"/>
    </row>
    <row r="497" spans="3:9" ht="18.5" x14ac:dyDescent="0.45">
      <c r="C497" s="60" t="s">
        <v>432</v>
      </c>
      <c r="D497" s="81"/>
      <c r="E497" s="81"/>
      <c r="F497" s="81"/>
      <c r="G497" s="85"/>
      <c r="H497" s="85"/>
      <c r="I497" s="85"/>
    </row>
    <row r="498" spans="3:9" ht="13" customHeight="1" x14ac:dyDescent="0.35">
      <c r="G498" s="3"/>
      <c r="H498" s="3"/>
      <c r="I498" s="3"/>
    </row>
    <row r="499" spans="3:9" ht="13" customHeight="1" x14ac:dyDescent="0.35">
      <c r="C499" s="64" t="s">
        <v>368</v>
      </c>
      <c r="G499" s="3"/>
      <c r="H499" s="3"/>
      <c r="I499" s="3"/>
    </row>
    <row r="500" spans="3:9" ht="13" customHeight="1" x14ac:dyDescent="0.35">
      <c r="F500" s="140"/>
      <c r="G500" s="3"/>
      <c r="H500" s="3"/>
      <c r="I500" s="3"/>
    </row>
    <row r="501" spans="3:9" ht="23" customHeight="1" x14ac:dyDescent="0.35">
      <c r="F501" s="56">
        <v>2024</v>
      </c>
      <c r="G501" s="110" t="s">
        <v>300</v>
      </c>
      <c r="H501" s="150" t="s">
        <v>543</v>
      </c>
      <c r="I501" s="150" t="s">
        <v>544</v>
      </c>
    </row>
    <row r="502" spans="3:9" ht="13" customHeight="1" x14ac:dyDescent="0.35">
      <c r="C502" s="54" t="s">
        <v>333</v>
      </c>
      <c r="D502" s="54"/>
      <c r="E502" s="54"/>
      <c r="F502" s="109">
        <f>IFERROR((IF(F$509&gt;6,(GETPIVOTDATA("F32",Pivot!$F$398,"År",2024,"F32",1)),)),)</f>
        <v>0.12972420837589377</v>
      </c>
      <c r="G502" s="108">
        <v>0.12972420837589377</v>
      </c>
      <c r="H502" s="108">
        <v>0.12057522123893805</v>
      </c>
      <c r="I502" s="108">
        <v>0.24</v>
      </c>
    </row>
    <row r="503" spans="3:9" ht="13" customHeight="1" x14ac:dyDescent="0.35">
      <c r="C503" s="55">
        <v>2</v>
      </c>
      <c r="D503" s="54"/>
      <c r="E503" s="54"/>
      <c r="F503" s="109">
        <f>IFERROR((IF(F$509&gt;6,(GETPIVOTDATA("F32",Pivot!$F$398,"År",2024,"F32",2)),)),)</f>
        <v>0.35137895812053116</v>
      </c>
      <c r="G503" s="108">
        <v>0.35137895812053116</v>
      </c>
      <c r="H503" s="108">
        <v>0.34623893805309736</v>
      </c>
      <c r="I503" s="108">
        <v>0.41333333333333333</v>
      </c>
    </row>
    <row r="504" spans="3:9" ht="13" customHeight="1" x14ac:dyDescent="0.35">
      <c r="C504" s="55">
        <v>3</v>
      </c>
      <c r="D504" s="54"/>
      <c r="E504" s="54"/>
      <c r="F504" s="109">
        <f>IFERROR((IF(F$509&gt;6,(GETPIVOTDATA("F32",Pivot!$F$398,"År",2024,"F32",3)),)),)</f>
        <v>0.27374872318692545</v>
      </c>
      <c r="G504" s="108">
        <v>0.27374872318692545</v>
      </c>
      <c r="H504" s="108">
        <v>0.28207964601769914</v>
      </c>
      <c r="I504" s="108">
        <v>0.17333333333333334</v>
      </c>
    </row>
    <row r="505" spans="3:9" ht="13" customHeight="1" x14ac:dyDescent="0.35">
      <c r="C505" s="54" t="s">
        <v>334</v>
      </c>
      <c r="D505" s="54"/>
      <c r="E505" s="54"/>
      <c r="F505" s="109">
        <f>IFERROR((IF(F$509&gt;6,(GETPIVOTDATA("F32",Pivot!$F$398,"År",2024,"F32",4)),)),)</f>
        <v>0.19816138917262513</v>
      </c>
      <c r="G505" s="108">
        <v>0.19816138917262513</v>
      </c>
      <c r="H505" s="108">
        <v>0.20243362831858408</v>
      </c>
      <c r="I505" s="108">
        <v>0.14666666666666667</v>
      </c>
    </row>
    <row r="506" spans="3:9" ht="13" customHeight="1" x14ac:dyDescent="0.35">
      <c r="C506" s="54" t="s">
        <v>315</v>
      </c>
      <c r="D506" s="54"/>
      <c r="E506" s="54"/>
      <c r="F506" s="109">
        <f>IFERROR((IF(F$509&gt;6,(GETPIVOTDATA("F32",Pivot!$F$398,"År",2024,"F32",5)),)),)</f>
        <v>4.6986721144024517E-2</v>
      </c>
      <c r="G506" s="108">
        <v>4.6986721144024517E-2</v>
      </c>
      <c r="H506" s="108">
        <v>4.8672566371681415E-2</v>
      </c>
      <c r="I506" s="108">
        <v>2.6666666666666668E-2</v>
      </c>
    </row>
    <row r="507" spans="3:9" ht="13" customHeight="1" x14ac:dyDescent="0.35">
      <c r="C507" s="54" t="s">
        <v>300</v>
      </c>
      <c r="D507" s="54"/>
      <c r="E507" s="54"/>
      <c r="F507" s="109">
        <f>SUM(F502:F506)</f>
        <v>1</v>
      </c>
      <c r="G507" s="108">
        <v>1</v>
      </c>
      <c r="H507" s="108">
        <v>1</v>
      </c>
      <c r="I507" s="108">
        <v>1</v>
      </c>
    </row>
    <row r="508" spans="3:9" ht="13" customHeight="1" x14ac:dyDescent="0.35">
      <c r="C508" s="54"/>
      <c r="D508" s="54"/>
      <c r="E508" s="54"/>
      <c r="F508" s="57"/>
      <c r="G508" s="83"/>
      <c r="H508" s="83"/>
      <c r="I508" s="83"/>
    </row>
    <row r="509" spans="3:9" ht="13" customHeight="1" x14ac:dyDescent="0.35">
      <c r="C509" s="54" t="s">
        <v>312</v>
      </c>
      <c r="D509" s="54"/>
      <c r="E509" s="54"/>
      <c r="F509" s="57">
        <f>IFERROR((GETPIVOTDATA("F31",Pivot!$B$386,"År",2024)),)</f>
        <v>1045</v>
      </c>
      <c r="G509" s="87">
        <v>1045</v>
      </c>
      <c r="H509" s="87">
        <v>948</v>
      </c>
      <c r="I509" s="87">
        <v>97</v>
      </c>
    </row>
    <row r="510" spans="3:9" ht="12" customHeight="1" x14ac:dyDescent="0.35">
      <c r="G510" s="3"/>
      <c r="H510" s="3"/>
      <c r="I510" s="3"/>
    </row>
    <row r="511" spans="3:9" x14ac:dyDescent="0.35">
      <c r="G511" s="3"/>
      <c r="H511" s="3"/>
      <c r="I511" s="3"/>
    </row>
    <row r="512" spans="3:9" ht="15.5" x14ac:dyDescent="0.35">
      <c r="C512" s="64" t="s">
        <v>190</v>
      </c>
      <c r="G512" s="3"/>
      <c r="H512" s="3"/>
      <c r="I512" s="3"/>
    </row>
    <row r="513" spans="3:9" x14ac:dyDescent="0.35">
      <c r="F513" s="140"/>
      <c r="G513" s="3"/>
      <c r="H513" s="3"/>
      <c r="I513" s="3"/>
    </row>
    <row r="514" spans="3:9" ht="26.5" x14ac:dyDescent="0.35">
      <c r="F514" s="56">
        <v>2024</v>
      </c>
      <c r="G514" s="110" t="s">
        <v>300</v>
      </c>
      <c r="H514" s="150" t="s">
        <v>543</v>
      </c>
      <c r="I514" s="150">
        <v>2024</v>
      </c>
    </row>
    <row r="515" spans="3:9" x14ac:dyDescent="0.35">
      <c r="C515" s="54" t="s">
        <v>333</v>
      </c>
      <c r="D515" s="54"/>
      <c r="E515" s="54"/>
      <c r="F515" s="109">
        <f>IFERROR((IF(F$522&gt;6,(GETPIVOTDATA("F33",Pivot!$F$410,"År",2024,"F33",1)),)),)</f>
        <v>0.20982599795291709</v>
      </c>
      <c r="G515" s="108">
        <v>0.20982599795291709</v>
      </c>
      <c r="H515" s="108">
        <v>0.20288248337028825</v>
      </c>
      <c r="I515" s="108">
        <v>0.29333333333333333</v>
      </c>
    </row>
    <row r="516" spans="3:9" x14ac:dyDescent="0.35">
      <c r="C516" s="55">
        <v>2</v>
      </c>
      <c r="D516" s="54"/>
      <c r="E516" s="54"/>
      <c r="F516" s="109">
        <f>IFERROR((IF(F$522&gt;6,(GETPIVOTDATA("F33",Pivot!$F$410,"År",2024,"F33",2)),)),)</f>
        <v>0.29375639713408391</v>
      </c>
      <c r="G516" s="108">
        <v>0.29375639713408391</v>
      </c>
      <c r="H516" s="108">
        <v>0.28713968957871394</v>
      </c>
      <c r="I516" s="108">
        <v>0.37333333333333335</v>
      </c>
    </row>
    <row r="517" spans="3:9" x14ac:dyDescent="0.35">
      <c r="C517" s="55">
        <v>3</v>
      </c>
      <c r="D517" s="54"/>
      <c r="E517" s="54"/>
      <c r="F517" s="109">
        <f>IFERROR((IF(F$522&gt;6,(GETPIVOTDATA("F33",Pivot!$F$410,"År",2024,"F33",3)),)),)</f>
        <v>0.26407369498464689</v>
      </c>
      <c r="G517" s="108">
        <v>0.26407369498464689</v>
      </c>
      <c r="H517" s="108">
        <v>0.27272727272727271</v>
      </c>
      <c r="I517" s="108">
        <v>0.16</v>
      </c>
    </row>
    <row r="518" spans="3:9" x14ac:dyDescent="0.35">
      <c r="C518" s="54" t="s">
        <v>334</v>
      </c>
      <c r="D518" s="54"/>
      <c r="E518" s="54"/>
      <c r="F518" s="109">
        <f>IFERROR((IF(F$522&gt;6,(GETPIVOTDATA("F33",Pivot!$F$410,"År",2024,"F33",4)),)),)</f>
        <v>0.20880245649948823</v>
      </c>
      <c r="G518" s="108">
        <v>0.20880245649948823</v>
      </c>
      <c r="H518" s="108">
        <v>0.21396895787139689</v>
      </c>
      <c r="I518" s="108">
        <v>0.14666666666666667</v>
      </c>
    </row>
    <row r="519" spans="3:9" x14ac:dyDescent="0.35">
      <c r="C519" s="54" t="s">
        <v>315</v>
      </c>
      <c r="D519" s="54"/>
      <c r="E519" s="54"/>
      <c r="F519" s="109">
        <f>IFERROR((IF(F$522&gt;6,(GETPIVOTDATA("F33",Pivot!$F$410,"År",2024,"F33",5)),)),)</f>
        <v>2.3541453428863868E-2</v>
      </c>
      <c r="G519" s="108">
        <v>2.3541453428863868E-2</v>
      </c>
      <c r="H519" s="108">
        <v>2.3281596452328159E-2</v>
      </c>
      <c r="I519" s="108">
        <v>2.6666666666666668E-2</v>
      </c>
    </row>
    <row r="520" spans="3:9" x14ac:dyDescent="0.35">
      <c r="C520" s="54" t="s">
        <v>300</v>
      </c>
      <c r="D520" s="54"/>
      <c r="E520" s="54"/>
      <c r="F520" s="109">
        <f>SUM(F515:F519)</f>
        <v>0.99999999999999989</v>
      </c>
      <c r="G520" s="108">
        <v>0.99999999999999989</v>
      </c>
      <c r="H520" s="108">
        <v>1</v>
      </c>
      <c r="I520" s="108">
        <v>1</v>
      </c>
    </row>
    <row r="521" spans="3:9" x14ac:dyDescent="0.35">
      <c r="C521" s="54"/>
      <c r="D521" s="54"/>
      <c r="E521" s="54"/>
      <c r="F521" s="57"/>
      <c r="G521" s="83"/>
      <c r="H521" s="83"/>
      <c r="I521" s="83"/>
    </row>
    <row r="522" spans="3:9" x14ac:dyDescent="0.35">
      <c r="C522" s="54" t="s">
        <v>312</v>
      </c>
      <c r="D522" s="54"/>
      <c r="E522" s="54"/>
      <c r="F522" s="57">
        <f>IFERROR((GETPIVOTDATA("F32",Pivot!$B$398,"År",2024)),)</f>
        <v>979</v>
      </c>
      <c r="G522" s="87">
        <v>979</v>
      </c>
      <c r="H522" s="87">
        <v>904</v>
      </c>
      <c r="I522" s="87">
        <v>75</v>
      </c>
    </row>
    <row r="523" spans="3:9" x14ac:dyDescent="0.35">
      <c r="G523" s="3"/>
      <c r="H523" s="3"/>
      <c r="I523" s="3"/>
    </row>
    <row r="524" spans="3:9" x14ac:dyDescent="0.35">
      <c r="G524" s="3"/>
      <c r="H524" s="3"/>
      <c r="I524" s="3"/>
    </row>
    <row r="525" spans="3:9" ht="15.5" x14ac:dyDescent="0.35">
      <c r="C525" s="64" t="s">
        <v>298</v>
      </c>
      <c r="G525" s="3"/>
      <c r="H525" s="3"/>
      <c r="I525" s="3"/>
    </row>
    <row r="526" spans="3:9" x14ac:dyDescent="0.35">
      <c r="F526" s="140"/>
      <c r="G526" s="3"/>
      <c r="H526" s="3"/>
      <c r="I526" s="3"/>
    </row>
    <row r="527" spans="3:9" ht="26.5" x14ac:dyDescent="0.35">
      <c r="F527" s="56">
        <v>2024</v>
      </c>
      <c r="G527" s="110" t="s">
        <v>300</v>
      </c>
      <c r="H527" s="150" t="s">
        <v>543</v>
      </c>
      <c r="I527" s="150" t="s">
        <v>544</v>
      </c>
    </row>
    <row r="528" spans="3:9" x14ac:dyDescent="0.35">
      <c r="C528" s="54" t="s">
        <v>333</v>
      </c>
      <c r="D528" s="54"/>
      <c r="E528" s="54"/>
      <c r="F528" s="109">
        <f>IFERROR((IF(F$535&gt;6,(GETPIVOTDATA("F34",Pivot!$F$422,"År",2024,"F34",1)),)),)</f>
        <v>0.20717948717948717</v>
      </c>
      <c r="G528" s="108">
        <v>0.20717948717948717</v>
      </c>
      <c r="H528" s="108">
        <v>0.19444444444444445</v>
      </c>
      <c r="I528" s="108">
        <v>0.36</v>
      </c>
    </row>
    <row r="529" spans="3:9" x14ac:dyDescent="0.35">
      <c r="C529" s="55">
        <v>2</v>
      </c>
      <c r="D529" s="54"/>
      <c r="E529" s="54"/>
      <c r="F529" s="109">
        <f>IFERROR((IF(F$535&gt;6,(GETPIVOTDATA("F34",Pivot!$F$422,"År",2024,"F34",2)),)),)</f>
        <v>0.40717948717948715</v>
      </c>
      <c r="G529" s="108">
        <v>0.40717948717948715</v>
      </c>
      <c r="H529" s="108">
        <v>0.40666666666666668</v>
      </c>
      <c r="I529" s="108">
        <v>0.41333333333333333</v>
      </c>
    </row>
    <row r="530" spans="3:9" x14ac:dyDescent="0.35">
      <c r="C530" s="55">
        <v>3</v>
      </c>
      <c r="D530" s="54"/>
      <c r="E530" s="54"/>
      <c r="F530" s="109">
        <f>IFERROR((IF(F$535&gt;6,(GETPIVOTDATA("F34",Pivot!$F$422,"År",2024,"F34",3)),)),)</f>
        <v>0.21025641025641026</v>
      </c>
      <c r="G530" s="108">
        <v>0.21025641025641026</v>
      </c>
      <c r="H530" s="108">
        <v>0.21666666666666667</v>
      </c>
      <c r="I530" s="108">
        <v>0.13333333333333333</v>
      </c>
    </row>
    <row r="531" spans="3:9" x14ac:dyDescent="0.35">
      <c r="C531" s="54" t="s">
        <v>334</v>
      </c>
      <c r="D531" s="54"/>
      <c r="E531" s="54"/>
      <c r="F531" s="109">
        <f>IFERROR((IF(F$535&gt;6,(GETPIVOTDATA("F34",Pivot!$F$422,"År",2024,"F34",4)),)),)</f>
        <v>0.13128205128205128</v>
      </c>
      <c r="G531" s="108">
        <v>0.13128205128205128</v>
      </c>
      <c r="H531" s="108">
        <v>0.13777777777777778</v>
      </c>
      <c r="I531" s="108">
        <v>5.3333333333333337E-2</v>
      </c>
    </row>
    <row r="532" spans="3:9" x14ac:dyDescent="0.35">
      <c r="C532" s="54" t="s">
        <v>315</v>
      </c>
      <c r="D532" s="54"/>
      <c r="E532" s="54"/>
      <c r="F532" s="109">
        <f>IFERROR((IF(F$535&gt;6,(GETPIVOTDATA("F34",Pivot!$F$422,"År",2024,"F34",5)),)),)</f>
        <v>4.41025641025641E-2</v>
      </c>
      <c r="G532" s="108">
        <v>4.41025641025641E-2</v>
      </c>
      <c r="H532" s="108">
        <v>4.4444444444444446E-2</v>
      </c>
      <c r="I532" s="108">
        <v>0.04</v>
      </c>
    </row>
    <row r="533" spans="3:9" x14ac:dyDescent="0.35">
      <c r="C533" s="54" t="s">
        <v>300</v>
      </c>
      <c r="D533" s="54"/>
      <c r="E533" s="54"/>
      <c r="F533" s="109">
        <f>SUM(F528:F532)</f>
        <v>1</v>
      </c>
      <c r="G533" s="108">
        <v>1</v>
      </c>
      <c r="H533" s="108">
        <v>1</v>
      </c>
      <c r="I533" s="108">
        <v>1</v>
      </c>
    </row>
    <row r="534" spans="3:9" x14ac:dyDescent="0.35">
      <c r="C534" s="54"/>
      <c r="D534" s="54"/>
      <c r="E534" s="54"/>
      <c r="F534" s="57"/>
      <c r="G534" s="83"/>
      <c r="H534" s="83"/>
      <c r="I534" s="83"/>
    </row>
    <row r="535" spans="3:9" x14ac:dyDescent="0.35">
      <c r="C535" s="54" t="s">
        <v>312</v>
      </c>
      <c r="D535" s="54"/>
      <c r="E535" s="54"/>
      <c r="F535" s="57">
        <f>IFERROR((GETPIVOTDATA("F33",Pivot!$B$410,"År",2024)),)</f>
        <v>977</v>
      </c>
      <c r="G535" s="87">
        <v>977</v>
      </c>
      <c r="H535" s="87">
        <v>902</v>
      </c>
      <c r="I535" s="87">
        <v>75</v>
      </c>
    </row>
    <row r="536" spans="3:9" x14ac:dyDescent="0.35">
      <c r="G536" s="3"/>
      <c r="H536" s="3"/>
      <c r="I536" s="3"/>
    </row>
    <row r="537" spans="3:9" x14ac:dyDescent="0.35">
      <c r="G537" s="3"/>
      <c r="H537" s="3"/>
      <c r="I537" s="3"/>
    </row>
    <row r="538" spans="3:9" x14ac:dyDescent="0.35">
      <c r="G538" s="3"/>
      <c r="H538" s="3"/>
      <c r="I538" s="3"/>
    </row>
    <row r="539" spans="3:9" ht="15.5" x14ac:dyDescent="0.35">
      <c r="C539" s="64" t="s">
        <v>224</v>
      </c>
      <c r="G539" s="3"/>
      <c r="H539" s="3"/>
      <c r="I539" s="3"/>
    </row>
    <row r="540" spans="3:9" x14ac:dyDescent="0.35">
      <c r="F540" s="140"/>
      <c r="G540" s="3"/>
      <c r="H540" s="3"/>
      <c r="I540" s="3"/>
    </row>
    <row r="541" spans="3:9" ht="26.5" x14ac:dyDescent="0.35">
      <c r="F541" s="56">
        <v>2024</v>
      </c>
      <c r="G541" s="110" t="s">
        <v>300</v>
      </c>
      <c r="H541" s="150" t="s">
        <v>543</v>
      </c>
      <c r="I541" s="150" t="s">
        <v>544</v>
      </c>
    </row>
    <row r="542" spans="3:9" x14ac:dyDescent="0.35">
      <c r="C542" s="54" t="s">
        <v>333</v>
      </c>
      <c r="D542" s="54"/>
      <c r="E542" s="54"/>
      <c r="F542" s="109">
        <f>IFERROR((IF(F$549&gt;6,(GETPIVOTDATA("F35",Pivot!$F$434,"År",2024,"F35",1)),)),)</f>
        <v>0.3987730061349693</v>
      </c>
      <c r="G542" s="108">
        <v>0.3987730061349693</v>
      </c>
      <c r="H542" s="108">
        <v>0.37430786267995569</v>
      </c>
      <c r="I542" s="108">
        <v>0.69333333333333336</v>
      </c>
    </row>
    <row r="543" spans="3:9" x14ac:dyDescent="0.35">
      <c r="C543" s="55">
        <v>2</v>
      </c>
      <c r="D543" s="54"/>
      <c r="E543" s="54"/>
      <c r="F543" s="109">
        <f>IFERROR((IF(F$549&gt;6,(GETPIVOTDATA("F35",Pivot!$F$434,"År",2024,"F35",2)),)),)</f>
        <v>0.35991820040899797</v>
      </c>
      <c r="G543" s="108">
        <v>0.35991820040899797</v>
      </c>
      <c r="H543" s="108">
        <v>0.3709856035437431</v>
      </c>
      <c r="I543" s="108">
        <v>0.22666666666666666</v>
      </c>
    </row>
    <row r="544" spans="3:9" x14ac:dyDescent="0.35">
      <c r="C544" s="55">
        <v>3</v>
      </c>
      <c r="D544" s="54"/>
      <c r="E544" s="54"/>
      <c r="F544" s="109">
        <f>IFERROR((IF(F$549&gt;6,(GETPIVOTDATA("F35",Pivot!$F$434,"År",2024,"F35",3)),)),)</f>
        <v>0.10531697341513292</v>
      </c>
      <c r="G544" s="108">
        <v>0.10531697341513292</v>
      </c>
      <c r="H544" s="108">
        <v>0.11184939091915837</v>
      </c>
      <c r="I544" s="108">
        <v>2.6666666666666668E-2</v>
      </c>
    </row>
    <row r="545" spans="3:9" x14ac:dyDescent="0.35">
      <c r="C545" s="54" t="s">
        <v>334</v>
      </c>
      <c r="D545" s="54"/>
      <c r="E545" s="54"/>
      <c r="F545" s="109">
        <f>IFERROR((IF(F$549&gt;6,(GETPIVOTDATA("F35",Pivot!$F$434,"År",2024,"F35",4)),)),)</f>
        <v>7.7709611451942745E-2</v>
      </c>
      <c r="G545" s="108">
        <v>7.7709611451942745E-2</v>
      </c>
      <c r="H545" s="108">
        <v>8.3056478405315617E-2</v>
      </c>
      <c r="I545" s="108">
        <v>1.3333333333333334E-2</v>
      </c>
    </row>
    <row r="546" spans="3:9" ht="13.5" customHeight="1" x14ac:dyDescent="0.35">
      <c r="C546" s="54" t="s">
        <v>315</v>
      </c>
      <c r="D546" s="54"/>
      <c r="E546" s="54"/>
      <c r="F546" s="109">
        <f>IFERROR((IF(F$549&gt;6,(GETPIVOTDATA("F35",Pivot!$F$434,"År",2024,"F35",5)),)),)</f>
        <v>5.8282208588957052E-2</v>
      </c>
      <c r="G546" s="108">
        <v>5.8282208588957052E-2</v>
      </c>
      <c r="H546" s="108">
        <v>5.9800664451827246E-2</v>
      </c>
      <c r="I546" s="108">
        <v>0.04</v>
      </c>
    </row>
    <row r="547" spans="3:9" ht="13.5" customHeight="1" x14ac:dyDescent="0.35">
      <c r="C547" s="54" t="s">
        <v>300</v>
      </c>
      <c r="D547" s="54"/>
      <c r="E547" s="54"/>
      <c r="F547" s="109">
        <f>SUM(F542:F546)</f>
        <v>1</v>
      </c>
      <c r="G547" s="108">
        <v>1</v>
      </c>
      <c r="H547" s="108">
        <v>1</v>
      </c>
      <c r="I547" s="108">
        <v>1</v>
      </c>
    </row>
    <row r="548" spans="3:9" ht="13.5" customHeight="1" x14ac:dyDescent="0.35">
      <c r="C548" s="54"/>
      <c r="D548" s="54"/>
      <c r="E548" s="54"/>
      <c r="F548" s="57"/>
      <c r="G548" s="83"/>
      <c r="H548" s="83"/>
      <c r="I548" s="83"/>
    </row>
    <row r="549" spans="3:9" ht="13.5" customHeight="1" x14ac:dyDescent="0.35">
      <c r="C549" s="54" t="s">
        <v>312</v>
      </c>
      <c r="D549" s="54"/>
      <c r="E549" s="54"/>
      <c r="F549" s="57">
        <f>IFERROR((GETPIVOTDATA("F34",Pivot!$B$422,"År",2024)),)</f>
        <v>975</v>
      </c>
      <c r="G549" s="87">
        <v>975</v>
      </c>
      <c r="H549" s="87">
        <v>900</v>
      </c>
      <c r="I549" s="87">
        <v>75</v>
      </c>
    </row>
    <row r="550" spans="3:9" ht="13.5" customHeight="1" x14ac:dyDescent="0.35">
      <c r="G550" s="3"/>
      <c r="H550" s="3"/>
      <c r="I550" s="3"/>
    </row>
    <row r="551" spans="3:9" ht="18.5" x14ac:dyDescent="0.45">
      <c r="C551" s="60" t="s">
        <v>433</v>
      </c>
      <c r="D551" s="60"/>
      <c r="E551" s="60"/>
      <c r="F551" s="60"/>
      <c r="G551" s="86"/>
      <c r="H551" s="86"/>
      <c r="I551" s="86"/>
    </row>
    <row r="552" spans="3:9" ht="13.5" customHeight="1" x14ac:dyDescent="0.35">
      <c r="G552" s="3"/>
      <c r="H552" s="3"/>
      <c r="I552" s="3"/>
    </row>
    <row r="553" spans="3:9" ht="13.5" customHeight="1" x14ac:dyDescent="0.35">
      <c r="C553" s="64" t="s">
        <v>431</v>
      </c>
      <c r="G553" s="3"/>
      <c r="H553" s="3"/>
      <c r="I553" s="3"/>
    </row>
    <row r="554" spans="3:9" ht="13.5" customHeight="1" x14ac:dyDescent="0.35">
      <c r="F554" s="140"/>
      <c r="G554" s="3"/>
      <c r="H554" s="3"/>
      <c r="I554" s="3"/>
    </row>
    <row r="555" spans="3:9" ht="24" customHeight="1" x14ac:dyDescent="0.35">
      <c r="F555" s="56">
        <v>2024</v>
      </c>
      <c r="G555" s="110" t="s">
        <v>300</v>
      </c>
      <c r="H555" s="150" t="s">
        <v>543</v>
      </c>
      <c r="I555" s="150" t="s">
        <v>544</v>
      </c>
    </row>
    <row r="556" spans="3:9" ht="13.5" customHeight="1" x14ac:dyDescent="0.35">
      <c r="C556" s="54" t="s">
        <v>333</v>
      </c>
      <c r="D556" s="54"/>
      <c r="E556" s="54"/>
      <c r="F556" s="109">
        <f>IFERROR((IF(F$563&gt;6,(GETPIVOTDATA("F36",Pivot!$F$446,"År",2024,"F36",1)),)),)</f>
        <v>0.19047619047619047</v>
      </c>
      <c r="G556" s="108">
        <v>0.19047619047619047</v>
      </c>
      <c r="H556" s="108">
        <v>0.14634146341463414</v>
      </c>
      <c r="I556" s="108">
        <v>0.27272727272727271</v>
      </c>
    </row>
    <row r="557" spans="3:9" ht="13.5" customHeight="1" x14ac:dyDescent="0.35">
      <c r="C557" s="55">
        <v>2</v>
      </c>
      <c r="D557" s="54"/>
      <c r="E557" s="54"/>
      <c r="F557" s="109">
        <f>IFERROR((IF(F$563&gt;6,(GETPIVOTDATA("F36",Pivot!$F$446,"År",2024,"F36",2)),)),)</f>
        <v>0.33333333333333331</v>
      </c>
      <c r="G557" s="108">
        <v>0.33333333333333331</v>
      </c>
      <c r="H557" s="108">
        <v>0.26829268292682928</v>
      </c>
      <c r="I557" s="108">
        <v>0.45454545454545453</v>
      </c>
    </row>
    <row r="558" spans="3:9" ht="13.5" customHeight="1" x14ac:dyDescent="0.35">
      <c r="C558" s="55">
        <v>3</v>
      </c>
      <c r="D558" s="54"/>
      <c r="E558" s="54"/>
      <c r="F558" s="109">
        <f>IFERROR((IF(F$563&gt;6,(GETPIVOTDATA("F36",Pivot!$F$446,"År",2024,"F36",3)),)),)</f>
        <v>0.12698412698412698</v>
      </c>
      <c r="G558" s="108">
        <v>0.12698412698412698</v>
      </c>
      <c r="H558" s="108">
        <v>9.7560975609756101E-2</v>
      </c>
      <c r="I558" s="108">
        <v>0.18181818181818182</v>
      </c>
    </row>
    <row r="559" spans="3:9" ht="13.5" customHeight="1" x14ac:dyDescent="0.35">
      <c r="C559" s="54" t="s">
        <v>334</v>
      </c>
      <c r="D559" s="54"/>
      <c r="E559" s="54"/>
      <c r="F559" s="109">
        <f>IFERROR((IF(F$563&gt;6,(GETPIVOTDATA("F36",Pivot!$F$446,"År",2024,"F36",4)),)),)</f>
        <v>0.26984126984126983</v>
      </c>
      <c r="G559" s="108">
        <v>0.26984126984126983</v>
      </c>
      <c r="H559" s="108">
        <v>0.41463414634146339</v>
      </c>
      <c r="I559" s="108">
        <v>0</v>
      </c>
    </row>
    <row r="560" spans="3:9" ht="13.5" customHeight="1" x14ac:dyDescent="0.35">
      <c r="C560" s="54" t="s">
        <v>315</v>
      </c>
      <c r="D560" s="54"/>
      <c r="E560" s="54"/>
      <c r="F560" s="109">
        <f>IFERROR((IF(F$563&gt;6,(GETPIVOTDATA("F36",Pivot!$F$446,"År",2024,"F36",5)),)),)</f>
        <v>7.9365079365079361E-2</v>
      </c>
      <c r="G560" s="108">
        <v>7.9365079365079361E-2</v>
      </c>
      <c r="H560" s="108">
        <v>7.3170731707317069E-2</v>
      </c>
      <c r="I560" s="108">
        <v>9.0909090909090912E-2</v>
      </c>
    </row>
    <row r="561" spans="3:9" ht="13.5" customHeight="1" x14ac:dyDescent="0.35">
      <c r="C561" s="54" t="s">
        <v>300</v>
      </c>
      <c r="D561" s="54"/>
      <c r="E561" s="54"/>
      <c r="F561" s="109">
        <f>SUM(F556:F560)</f>
        <v>0.99999999999999978</v>
      </c>
      <c r="G561" s="108">
        <v>0.99999999999999978</v>
      </c>
      <c r="H561" s="108">
        <v>0.99999999999999989</v>
      </c>
      <c r="I561" s="108">
        <v>1</v>
      </c>
    </row>
    <row r="562" spans="3:9" ht="13.5" customHeight="1" x14ac:dyDescent="0.35">
      <c r="C562" s="54"/>
      <c r="D562" s="54"/>
      <c r="E562" s="54"/>
      <c r="F562" s="57"/>
      <c r="G562" s="83"/>
      <c r="H562" s="83"/>
      <c r="I562" s="83"/>
    </row>
    <row r="563" spans="3:9" ht="13.5" customHeight="1" x14ac:dyDescent="0.35">
      <c r="C563" s="54" t="s">
        <v>312</v>
      </c>
      <c r="D563" s="54"/>
      <c r="E563" s="54"/>
      <c r="F563" s="57">
        <f>IFERROR((GETPIVOTDATA("F36",Pivot!$B$446,"År",2024)),)</f>
        <v>63</v>
      </c>
      <c r="G563" s="87">
        <v>63</v>
      </c>
      <c r="H563" s="87">
        <v>41</v>
      </c>
      <c r="I563" s="87">
        <v>22</v>
      </c>
    </row>
    <row r="564" spans="3:9" ht="13.5" customHeight="1" x14ac:dyDescent="0.35">
      <c r="G564" s="3"/>
      <c r="H564" s="3"/>
      <c r="I564" s="3"/>
    </row>
    <row r="565" spans="3:9" ht="13.5" customHeight="1" x14ac:dyDescent="0.35">
      <c r="G565" s="3"/>
      <c r="H565" s="3"/>
      <c r="I565" s="3"/>
    </row>
    <row r="566" spans="3:9" ht="13.5" customHeight="1" x14ac:dyDescent="0.35">
      <c r="G566" s="3"/>
      <c r="H566" s="3"/>
      <c r="I566" s="3"/>
    </row>
    <row r="567" spans="3:9" ht="13.5" customHeight="1" x14ac:dyDescent="0.45">
      <c r="C567" s="59"/>
      <c r="D567" s="58"/>
      <c r="E567" s="58"/>
      <c r="F567" s="58"/>
      <c r="G567" s="84"/>
      <c r="H567" s="84"/>
      <c r="I567" s="84"/>
    </row>
    <row r="568" spans="3:9" ht="18.5" x14ac:dyDescent="0.45">
      <c r="C568" s="60" t="s">
        <v>381</v>
      </c>
      <c r="D568" s="58"/>
      <c r="E568" s="58"/>
      <c r="F568" s="58"/>
      <c r="G568" s="84"/>
      <c r="H568" s="84"/>
      <c r="I568" s="84"/>
    </row>
    <row r="569" spans="3:9" x14ac:dyDescent="0.35">
      <c r="G569" s="3"/>
      <c r="H569" s="3"/>
      <c r="I569" s="3"/>
    </row>
    <row r="570" spans="3:9" x14ac:dyDescent="0.35">
      <c r="G570" s="3"/>
      <c r="H570" s="3"/>
      <c r="I570" s="3"/>
    </row>
    <row r="571" spans="3:9" ht="15.5" x14ac:dyDescent="0.35">
      <c r="C571" s="64" t="s">
        <v>376</v>
      </c>
      <c r="G571" s="3"/>
      <c r="H571" s="3"/>
      <c r="I571" s="3"/>
    </row>
    <row r="572" spans="3:9" x14ac:dyDescent="0.35">
      <c r="F572" s="140"/>
      <c r="G572" s="3"/>
      <c r="H572" s="3"/>
      <c r="I572" s="3"/>
    </row>
    <row r="573" spans="3:9" ht="26.5" x14ac:dyDescent="0.35">
      <c r="F573" s="56">
        <v>2024</v>
      </c>
      <c r="G573" s="110" t="s">
        <v>300</v>
      </c>
      <c r="H573" s="150" t="s">
        <v>543</v>
      </c>
      <c r="I573" s="150" t="s">
        <v>544</v>
      </c>
    </row>
    <row r="574" spans="3:9" x14ac:dyDescent="0.35">
      <c r="C574" s="54" t="s">
        <v>382</v>
      </c>
      <c r="D574" s="54"/>
      <c r="E574" s="54"/>
      <c r="F574" s="109">
        <f>IFERROR((IF(F$580&gt;6,(GETPIVOTDATA("F37",Pivot!$F$458,"År",2024,"F37",1)),)),)</f>
        <v>0.38651471984805319</v>
      </c>
      <c r="G574" s="108">
        <v>0.38651471984805319</v>
      </c>
      <c r="H574" s="108">
        <v>0.38993710691823902</v>
      </c>
      <c r="I574" s="108">
        <v>0.35353535353535354</v>
      </c>
    </row>
    <row r="575" spans="3:9" x14ac:dyDescent="0.35">
      <c r="C575" s="55">
        <v>2</v>
      </c>
      <c r="D575" s="54"/>
      <c r="E575" s="54"/>
      <c r="F575" s="109">
        <f>IFERROR((IF(F$580&gt;6,(GETPIVOTDATA("F37",Pivot!$F$458,"År",2024,"F37",2)),)),)</f>
        <v>0.48528015194681862</v>
      </c>
      <c r="G575" s="108">
        <v>0.48528015194681862</v>
      </c>
      <c r="H575" s="108">
        <v>0.48951781970649894</v>
      </c>
      <c r="I575" s="108">
        <v>0.44444444444444442</v>
      </c>
    </row>
    <row r="576" spans="3:9" x14ac:dyDescent="0.35">
      <c r="C576" s="55">
        <v>3</v>
      </c>
      <c r="D576" s="54"/>
      <c r="E576" s="54"/>
      <c r="F576" s="109">
        <f>IFERROR((IF(F$580&gt;6,(GETPIVOTDATA("F37",Pivot!$F$458,"År",2024,"F37",3)),)),)</f>
        <v>9.686609686609686E-2</v>
      </c>
      <c r="G576" s="108">
        <v>9.686609686609686E-2</v>
      </c>
      <c r="H576" s="108">
        <v>9.0146750524109018E-2</v>
      </c>
      <c r="I576" s="108">
        <v>0.16161616161616163</v>
      </c>
    </row>
    <row r="577" spans="3:9" x14ac:dyDescent="0.35">
      <c r="C577" s="54" t="s">
        <v>383</v>
      </c>
      <c r="D577" s="54"/>
      <c r="E577" s="54"/>
      <c r="F577" s="109">
        <f>IFERROR((IF(F$580&gt;6,(GETPIVOTDATA("F37",Pivot!$F$458,"År",2024,"F37",4)),)),)</f>
        <v>3.1339031339031341E-2</v>
      </c>
      <c r="G577" s="108">
        <v>3.1339031339031341E-2</v>
      </c>
      <c r="H577" s="108">
        <v>3.0398322851153039E-2</v>
      </c>
      <c r="I577" s="108">
        <v>4.0404040404040407E-2</v>
      </c>
    </row>
    <row r="578" spans="3:9" x14ac:dyDescent="0.35">
      <c r="C578" s="54" t="s">
        <v>300</v>
      </c>
      <c r="D578" s="54"/>
      <c r="E578" s="54"/>
      <c r="F578" s="109">
        <f>SUM(F574:F577)</f>
        <v>1</v>
      </c>
      <c r="G578" s="108">
        <v>1</v>
      </c>
      <c r="H578" s="108">
        <v>1</v>
      </c>
      <c r="I578" s="108">
        <v>1</v>
      </c>
    </row>
    <row r="579" spans="3:9" x14ac:dyDescent="0.35">
      <c r="C579" s="54"/>
      <c r="D579" s="54"/>
      <c r="E579" s="54"/>
      <c r="F579" s="57"/>
      <c r="G579" s="83"/>
      <c r="H579" s="83"/>
      <c r="I579" s="83"/>
    </row>
    <row r="580" spans="3:9" x14ac:dyDescent="0.35">
      <c r="C580" s="54" t="s">
        <v>312</v>
      </c>
      <c r="D580" s="54"/>
      <c r="E580" s="54"/>
      <c r="F580" s="57">
        <f>IFERROR((GETPIVOTDATA("F37",Pivot!$B$458,"År",2024)),)</f>
        <v>1053</v>
      </c>
      <c r="G580" s="87">
        <v>1053</v>
      </c>
      <c r="H580" s="87">
        <v>954</v>
      </c>
      <c r="I580" s="87">
        <v>99</v>
      </c>
    </row>
    <row r="581" spans="3:9" x14ac:dyDescent="0.35">
      <c r="G581" s="3"/>
      <c r="H581" s="3"/>
      <c r="I581" s="3"/>
    </row>
    <row r="582" spans="3:9" x14ac:dyDescent="0.35">
      <c r="G582" s="3"/>
      <c r="H582" s="3"/>
      <c r="I582" s="3"/>
    </row>
    <row r="583" spans="3:9" ht="15.5" x14ac:dyDescent="0.35">
      <c r="C583" s="64" t="s">
        <v>377</v>
      </c>
      <c r="G583" s="3"/>
      <c r="H583" s="3"/>
      <c r="I583" s="3"/>
    </row>
    <row r="584" spans="3:9" x14ac:dyDescent="0.35">
      <c r="F584" s="140"/>
      <c r="G584" s="3"/>
      <c r="H584" s="3"/>
      <c r="I584" s="3"/>
    </row>
    <row r="585" spans="3:9" ht="26.5" x14ac:dyDescent="0.35">
      <c r="F585" s="56">
        <v>2024</v>
      </c>
      <c r="G585" s="110" t="s">
        <v>300</v>
      </c>
      <c r="H585" s="150" t="s">
        <v>543</v>
      </c>
      <c r="I585" s="150" t="s">
        <v>544</v>
      </c>
    </row>
    <row r="586" spans="3:9" x14ac:dyDescent="0.35">
      <c r="C586" s="54" t="s">
        <v>386</v>
      </c>
      <c r="D586" s="54"/>
      <c r="E586" s="54"/>
      <c r="F586" s="109">
        <f>IFERROR((IF(F$590&gt;6,(GETPIVOTDATA("F38",Pivot!$F$470,"År",2024,"F38",1)),)),)</f>
        <v>0.47768281101614435</v>
      </c>
      <c r="G586" s="108">
        <v>0.47768281101614435</v>
      </c>
      <c r="H586" s="108">
        <v>0.48062827225130889</v>
      </c>
      <c r="I586" s="108">
        <v>0.44897959183673469</v>
      </c>
    </row>
    <row r="587" spans="3:9" x14ac:dyDescent="0.35">
      <c r="C587" s="55" t="s">
        <v>385</v>
      </c>
      <c r="D587" s="54"/>
      <c r="E587" s="54"/>
      <c r="F587" s="109">
        <f>IFERROR((IF(F$590&gt;6,(GETPIVOTDATA("F38",Pivot!$F$470,"År",2024,"F38",2)),)),)</f>
        <v>0.5223171889838556</v>
      </c>
      <c r="G587" s="108">
        <v>0.5223171889838556</v>
      </c>
      <c r="H587" s="108">
        <v>0.51937172774869111</v>
      </c>
      <c r="I587" s="108">
        <v>0.55102040816326525</v>
      </c>
    </row>
    <row r="588" spans="3:9" x14ac:dyDescent="0.35">
      <c r="C588" s="54" t="s">
        <v>300</v>
      </c>
      <c r="D588" s="54"/>
      <c r="E588" s="54"/>
      <c r="F588" s="109">
        <f>SUM(F586:F587)</f>
        <v>1</v>
      </c>
      <c r="G588" s="108">
        <v>1</v>
      </c>
      <c r="H588" s="108">
        <v>1</v>
      </c>
      <c r="I588" s="108">
        <v>1</v>
      </c>
    </row>
    <row r="589" spans="3:9" x14ac:dyDescent="0.35">
      <c r="C589" s="54"/>
      <c r="D589" s="54"/>
      <c r="E589" s="54"/>
      <c r="F589" s="57"/>
      <c r="G589" s="83"/>
      <c r="H589" s="83"/>
      <c r="I589" s="83"/>
    </row>
    <row r="590" spans="3:9" x14ac:dyDescent="0.35">
      <c r="C590" s="54" t="s">
        <v>312</v>
      </c>
      <c r="D590" s="54"/>
      <c r="E590" s="54"/>
      <c r="F590" s="57">
        <f>IFERROR((GETPIVOTDATA("F38",Pivot!$B$470,"År",2024)),)</f>
        <v>1053</v>
      </c>
      <c r="G590" s="87">
        <v>1053</v>
      </c>
      <c r="H590" s="87">
        <v>955</v>
      </c>
      <c r="I590" s="87">
        <v>98</v>
      </c>
    </row>
    <row r="591" spans="3:9" x14ac:dyDescent="0.35">
      <c r="G591" s="3"/>
      <c r="H591" s="3"/>
      <c r="I591" s="3"/>
    </row>
    <row r="592" spans="3:9" x14ac:dyDescent="0.35">
      <c r="G592" s="3"/>
      <c r="H592" s="3"/>
      <c r="I592" s="3"/>
    </row>
    <row r="593" spans="3:9" ht="15.5" x14ac:dyDescent="0.35">
      <c r="C593" s="64" t="s">
        <v>378</v>
      </c>
      <c r="G593" s="3"/>
      <c r="H593" s="3"/>
      <c r="I593" s="3"/>
    </row>
    <row r="594" spans="3:9" x14ac:dyDescent="0.35">
      <c r="F594" s="140"/>
      <c r="G594" s="3"/>
      <c r="H594" s="3"/>
      <c r="I594" s="3"/>
    </row>
    <row r="595" spans="3:9" ht="26.5" x14ac:dyDescent="0.35">
      <c r="F595" s="56">
        <v>2024</v>
      </c>
      <c r="G595" s="110" t="s">
        <v>300</v>
      </c>
      <c r="H595" s="150" t="s">
        <v>543</v>
      </c>
      <c r="I595" s="150" t="s">
        <v>544</v>
      </c>
    </row>
    <row r="596" spans="3:9" x14ac:dyDescent="0.35">
      <c r="C596" s="54" t="s">
        <v>387</v>
      </c>
      <c r="D596" s="54"/>
      <c r="E596" s="54"/>
      <c r="F596" s="109">
        <f>IFERROR((IF(F$601&gt;6,(GETPIVOTDATA("F39",Pivot!$F$482,"År",2024,"F39",1)),)),)</f>
        <v>0.46647780925401322</v>
      </c>
      <c r="G596" s="108">
        <v>0.46647780925401322</v>
      </c>
      <c r="H596" s="108">
        <v>0.47291666666666665</v>
      </c>
      <c r="I596" s="108">
        <v>0.40404040404040403</v>
      </c>
    </row>
    <row r="597" spans="3:9" x14ac:dyDescent="0.35">
      <c r="C597" s="55">
        <v>2</v>
      </c>
      <c r="D597" s="54"/>
      <c r="E597" s="54"/>
      <c r="F597" s="109">
        <f>IFERROR((IF(F$601&gt;6,(GETPIVOTDATA("F39",Pivot!$F$482,"År",2024,"F39",2)),)),)</f>
        <v>0.40415486307837584</v>
      </c>
      <c r="G597" s="108">
        <v>0.40415486307837584</v>
      </c>
      <c r="H597" s="108">
        <v>0.40416666666666667</v>
      </c>
      <c r="I597" s="108">
        <v>0.40404040404040403</v>
      </c>
    </row>
    <row r="598" spans="3:9" x14ac:dyDescent="0.35">
      <c r="C598" s="55" t="s">
        <v>388</v>
      </c>
      <c r="D598" s="54"/>
      <c r="E598" s="54"/>
      <c r="F598" s="109">
        <f>IFERROR((IF(F$601&gt;6,(GETPIVOTDATA("F39",Pivot!$F$482,"År",2024,"F39",3)),)),)</f>
        <v>0.12936732766761094</v>
      </c>
      <c r="G598" s="108">
        <v>0.12936732766761094</v>
      </c>
      <c r="H598" s="108">
        <v>0.12291666666666666</v>
      </c>
      <c r="I598" s="108">
        <v>0.19191919191919191</v>
      </c>
    </row>
    <row r="599" spans="3:9" x14ac:dyDescent="0.35">
      <c r="C599" s="54" t="s">
        <v>300</v>
      </c>
      <c r="D599" s="54"/>
      <c r="E599" s="54"/>
      <c r="F599" s="109">
        <f>SUM(F596:F598)</f>
        <v>1</v>
      </c>
      <c r="G599" s="108">
        <v>1</v>
      </c>
      <c r="H599" s="108">
        <v>1</v>
      </c>
      <c r="I599" s="108">
        <v>1</v>
      </c>
    </row>
    <row r="600" spans="3:9" x14ac:dyDescent="0.35">
      <c r="C600" s="54"/>
      <c r="D600" s="54"/>
      <c r="E600" s="54"/>
      <c r="F600" s="57"/>
      <c r="G600" s="83"/>
      <c r="H600" s="83"/>
      <c r="I600" s="83"/>
    </row>
    <row r="601" spans="3:9" x14ac:dyDescent="0.35">
      <c r="C601" s="54" t="s">
        <v>312</v>
      </c>
      <c r="D601" s="54"/>
      <c r="E601" s="54"/>
      <c r="F601" s="57">
        <f>IFERROR((GETPIVOTDATA("F39",Pivot!$B$482,"År",2024)),)</f>
        <v>1059</v>
      </c>
      <c r="G601" s="122">
        <v>1059</v>
      </c>
      <c r="H601" s="122">
        <v>960</v>
      </c>
      <c r="I601" s="122">
        <v>99</v>
      </c>
    </row>
    <row r="602" spans="3:9" x14ac:dyDescent="0.35">
      <c r="G602" s="3"/>
      <c r="H602" s="3"/>
      <c r="I602" s="3"/>
    </row>
    <row r="603" spans="3:9" x14ac:dyDescent="0.35">
      <c r="G603" s="3"/>
      <c r="H603" s="3"/>
      <c r="I603" s="3"/>
    </row>
    <row r="604" spans="3:9" ht="15.5" x14ac:dyDescent="0.35">
      <c r="C604" s="64" t="s">
        <v>379</v>
      </c>
      <c r="G604" s="3"/>
      <c r="H604" s="3"/>
      <c r="I604" s="3"/>
    </row>
    <row r="605" spans="3:9" x14ac:dyDescent="0.35">
      <c r="F605" s="140"/>
      <c r="G605" s="3"/>
      <c r="H605" s="3"/>
      <c r="I605" s="3"/>
    </row>
    <row r="606" spans="3:9" ht="26.5" x14ac:dyDescent="0.35">
      <c r="F606" s="56">
        <v>2024</v>
      </c>
      <c r="G606" s="110" t="s">
        <v>300</v>
      </c>
      <c r="H606" s="150" t="s">
        <v>543</v>
      </c>
      <c r="I606" s="150" t="s">
        <v>544</v>
      </c>
    </row>
    <row r="607" spans="3:9" x14ac:dyDescent="0.35">
      <c r="C607" s="54" t="s">
        <v>389</v>
      </c>
      <c r="D607" s="54"/>
      <c r="E607" s="54"/>
      <c r="F607" s="109">
        <f>IFERROR((IF(F$614&gt;6,(GETPIVOTDATA("F40",Pivot!$F$494,"År",2024,"F40",1)),)),)</f>
        <v>0.3358561967833491</v>
      </c>
      <c r="G607" s="108">
        <v>0.3358561967833491</v>
      </c>
      <c r="H607" s="108">
        <v>0.33507306889352817</v>
      </c>
      <c r="I607" s="108">
        <v>0.34343434343434343</v>
      </c>
    </row>
    <row r="608" spans="3:9" x14ac:dyDescent="0.35">
      <c r="C608" s="55">
        <v>2</v>
      </c>
      <c r="D608" s="54"/>
      <c r="E608" s="54"/>
      <c r="F608" s="109">
        <f>IFERROR((IF(F$614&gt;6,(GETPIVOTDATA("F40",Pivot!$F$494,"År",2024,"F40",2)),)),)</f>
        <v>0.38694418164616839</v>
      </c>
      <c r="G608" s="108">
        <v>0.38694418164616839</v>
      </c>
      <c r="H608" s="108">
        <v>0.38622129436325681</v>
      </c>
      <c r="I608" s="108">
        <v>0.39393939393939392</v>
      </c>
    </row>
    <row r="609" spans="3:9" x14ac:dyDescent="0.35">
      <c r="C609" s="55">
        <v>3</v>
      </c>
      <c r="D609" s="54"/>
      <c r="E609" s="54"/>
      <c r="F609" s="109">
        <f>IFERROR((IF(F$614&gt;6,(GETPIVOTDATA("F40",Pivot!$F$494,"År",2024,"F40",3)),)),)</f>
        <v>0.21475875118259224</v>
      </c>
      <c r="G609" s="108">
        <v>0.21475875118259224</v>
      </c>
      <c r="H609" s="108">
        <v>0.21711899791231734</v>
      </c>
      <c r="I609" s="108">
        <v>0.19191919191919191</v>
      </c>
    </row>
    <row r="610" spans="3:9" x14ac:dyDescent="0.35">
      <c r="C610" s="55">
        <v>4</v>
      </c>
      <c r="D610" s="54"/>
      <c r="E610" s="54"/>
      <c r="F610" s="109">
        <f>IFERROR((IF(F$614&gt;6,(GETPIVOTDATA("F40",Pivot!$F$494,"År",2024,"F40",4)),)),)</f>
        <v>3.5950804162724691E-2</v>
      </c>
      <c r="G610" s="108">
        <v>3.5950804162724691E-2</v>
      </c>
      <c r="H610" s="108">
        <v>3.444676409185804E-2</v>
      </c>
      <c r="I610" s="108">
        <v>5.0505050505050504E-2</v>
      </c>
    </row>
    <row r="611" spans="3:9" x14ac:dyDescent="0.35">
      <c r="C611" s="54" t="s">
        <v>390</v>
      </c>
      <c r="D611" s="54"/>
      <c r="E611" s="54"/>
      <c r="F611" s="109">
        <f>IFERROR((IF(F$614&gt;6,(GETPIVOTDATA("F40",Pivot!$F$494,"År",2024,"F40",5)),)),)</f>
        <v>2.6490066225165563E-2</v>
      </c>
      <c r="G611" s="108">
        <v>2.6490066225165563E-2</v>
      </c>
      <c r="H611" s="108">
        <v>2.7139874739039668E-2</v>
      </c>
      <c r="I611" s="108">
        <v>2.0202020202020204E-2</v>
      </c>
    </row>
    <row r="612" spans="3:9" x14ac:dyDescent="0.35">
      <c r="C612" s="54" t="s">
        <v>300</v>
      </c>
      <c r="D612" s="54"/>
      <c r="E612" s="54"/>
      <c r="F612" s="109">
        <f>SUM(F607:F611)</f>
        <v>1</v>
      </c>
      <c r="G612" s="108">
        <v>1</v>
      </c>
      <c r="H612" s="108">
        <v>1</v>
      </c>
      <c r="I612" s="108">
        <v>1</v>
      </c>
    </row>
    <row r="613" spans="3:9" x14ac:dyDescent="0.35">
      <c r="C613" s="54"/>
      <c r="D613" s="54"/>
      <c r="E613" s="54"/>
      <c r="F613" s="57"/>
      <c r="G613" s="83"/>
      <c r="H613" s="83"/>
      <c r="I613" s="83"/>
    </row>
    <row r="614" spans="3:9" x14ac:dyDescent="0.35">
      <c r="C614" s="54" t="s">
        <v>312</v>
      </c>
      <c r="D614" s="54"/>
      <c r="E614" s="54"/>
      <c r="F614" s="57">
        <f>IFERROR((GETPIVOTDATA("F40",Pivot!$B$494,"År",2024)),)</f>
        <v>1057</v>
      </c>
      <c r="G614" s="87">
        <v>1057</v>
      </c>
      <c r="H614" s="87">
        <v>958</v>
      </c>
      <c r="I614" s="87">
        <v>99</v>
      </c>
    </row>
  </sheetData>
  <sheetProtection algorithmName="SHA-512" hashValue="fx0YoFy0iGm1VJC8duEgwY0mcrSUncnIPnNscYCSiEqILEZ7ExHzeWU3HQ/j/luT8oJx4LW9JBr/Z2iSC1Iy+Q==" saltValue="Z9WkqK/L4UmWsCOqVgEHow==" spinCount="100000" sheet="1" scenarios="1" sort="0" autoFilter="0" pivotTables="0"/>
  <mergeCells count="6">
    <mergeCell ref="C19:K19"/>
    <mergeCell ref="C17:K17"/>
    <mergeCell ref="C22:J22"/>
    <mergeCell ref="C20:J20"/>
    <mergeCell ref="C21:K21"/>
    <mergeCell ref="C14:K14"/>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E04D-8C75-4CB0-8DA0-6FCE78B4FB1B}">
  <dimension ref="B2:R133"/>
  <sheetViews>
    <sheetView showGridLines="0" showRowColHeaders="0" topLeftCell="B1" zoomScale="80" zoomScaleNormal="80" workbookViewId="0">
      <selection activeCell="AH35" sqref="AH35"/>
    </sheetView>
  </sheetViews>
  <sheetFormatPr defaultRowHeight="14.5" x14ac:dyDescent="0.35"/>
  <cols>
    <col min="2" max="3" width="8.7265625" customWidth="1"/>
    <col min="4" max="4" width="76.453125" customWidth="1"/>
    <col min="5" max="5" width="14.81640625" customWidth="1"/>
    <col min="6" max="6" width="11.453125" customWidth="1"/>
    <col min="7" max="7" width="14.1796875" customWidth="1"/>
    <col min="8" max="8" width="12.81640625" customWidth="1"/>
    <col min="9" max="9" width="16.26953125" customWidth="1"/>
    <col min="10" max="10" width="12.7265625" customWidth="1"/>
    <col min="11" max="11" width="11.26953125" customWidth="1"/>
    <col min="12" max="12" width="10.54296875" customWidth="1"/>
    <col min="13" max="13" width="11.81640625" customWidth="1"/>
    <col min="14" max="14" width="12.453125" customWidth="1"/>
    <col min="15" max="15" width="14.81640625" customWidth="1"/>
    <col min="16" max="16" width="13" customWidth="1"/>
    <col min="17" max="17" width="13.1796875" customWidth="1"/>
    <col min="18" max="18" width="13.453125" customWidth="1"/>
  </cols>
  <sheetData>
    <row r="2" spans="2:18" x14ac:dyDescent="0.35">
      <c r="B2" s="63"/>
      <c r="C2" s="63"/>
      <c r="D2" s="63"/>
      <c r="E2" s="63"/>
      <c r="F2" s="63"/>
      <c r="G2" s="63"/>
      <c r="H2" s="63"/>
      <c r="I2" s="63"/>
      <c r="J2" s="63"/>
      <c r="K2" s="63"/>
      <c r="L2" s="63"/>
      <c r="M2" s="63"/>
      <c r="N2" s="63"/>
      <c r="O2" s="63"/>
      <c r="P2" s="63"/>
      <c r="Q2" s="63"/>
      <c r="R2" s="63"/>
    </row>
    <row r="3" spans="2:18" x14ac:dyDescent="0.35">
      <c r="B3" s="63"/>
      <c r="C3" s="63"/>
      <c r="D3" s="63"/>
      <c r="E3" s="63"/>
      <c r="F3" s="63"/>
      <c r="G3" s="63"/>
      <c r="H3" s="63"/>
      <c r="I3" s="63"/>
      <c r="J3" s="63"/>
      <c r="K3" s="63"/>
      <c r="L3" s="63"/>
      <c r="M3" s="63"/>
      <c r="N3" s="63"/>
      <c r="O3" s="63"/>
      <c r="P3" s="63"/>
      <c r="Q3" s="63"/>
      <c r="R3" s="63"/>
    </row>
    <row r="4" spans="2:18" ht="59" x14ac:dyDescent="0.45">
      <c r="D4" s="145" t="s">
        <v>541</v>
      </c>
      <c r="E4" s="147" t="s">
        <v>508</v>
      </c>
      <c r="F4" s="148" t="s">
        <v>398</v>
      </c>
      <c r="G4" s="148" t="s">
        <v>394</v>
      </c>
      <c r="H4" s="148" t="s">
        <v>401</v>
      </c>
      <c r="I4" s="148" t="s">
        <v>400</v>
      </c>
      <c r="J4" s="148" t="s">
        <v>539</v>
      </c>
      <c r="K4" s="148" t="s">
        <v>399</v>
      </c>
      <c r="L4" s="148" t="s">
        <v>403</v>
      </c>
      <c r="M4" s="148" t="s">
        <v>538</v>
      </c>
      <c r="N4" s="148" t="s">
        <v>535</v>
      </c>
      <c r="O4" s="148" t="s">
        <v>512</v>
      </c>
      <c r="P4" s="148" t="s">
        <v>540</v>
      </c>
      <c r="Q4" s="148" t="s">
        <v>445</v>
      </c>
      <c r="R4" s="148" t="s">
        <v>536</v>
      </c>
    </row>
    <row r="5" spans="2:18" x14ac:dyDescent="0.35">
      <c r="D5" s="134"/>
      <c r="E5" s="134" t="s">
        <v>532</v>
      </c>
      <c r="F5" s="134">
        <v>368</v>
      </c>
      <c r="G5" s="134">
        <v>131</v>
      </c>
      <c r="H5" s="134">
        <v>134</v>
      </c>
      <c r="I5" s="134">
        <v>433</v>
      </c>
      <c r="J5" s="134">
        <v>2</v>
      </c>
      <c r="K5" s="134">
        <v>48</v>
      </c>
      <c r="L5" s="134">
        <v>199</v>
      </c>
      <c r="M5" s="134">
        <v>58</v>
      </c>
      <c r="N5" s="134">
        <v>54</v>
      </c>
      <c r="O5" s="134">
        <v>43</v>
      </c>
      <c r="P5" s="134">
        <v>25</v>
      </c>
      <c r="Q5" s="134">
        <v>40</v>
      </c>
      <c r="R5" s="134">
        <v>21</v>
      </c>
    </row>
    <row r="6" spans="2:18" x14ac:dyDescent="0.35">
      <c r="D6" s="134"/>
      <c r="E6" s="134" t="s">
        <v>537</v>
      </c>
      <c r="F6" s="134">
        <v>247</v>
      </c>
      <c r="G6" s="134">
        <v>77</v>
      </c>
      <c r="H6" s="134">
        <v>79</v>
      </c>
      <c r="I6" s="134">
        <v>330</v>
      </c>
      <c r="J6" s="134">
        <v>2</v>
      </c>
      <c r="K6" s="134">
        <v>44</v>
      </c>
      <c r="L6" s="134">
        <v>149</v>
      </c>
      <c r="M6" s="134">
        <v>51</v>
      </c>
      <c r="N6" s="134">
        <v>37</v>
      </c>
      <c r="O6" s="134">
        <v>37</v>
      </c>
      <c r="P6" s="134">
        <v>23</v>
      </c>
      <c r="Q6" s="134">
        <v>32</v>
      </c>
      <c r="R6" s="134">
        <v>18</v>
      </c>
    </row>
    <row r="7" spans="2:18" x14ac:dyDescent="0.35">
      <c r="D7" s="134"/>
      <c r="E7" s="134" t="s">
        <v>472</v>
      </c>
      <c r="F7" s="138">
        <v>0.67100000000000004</v>
      </c>
      <c r="G7" s="138">
        <v>0.58799999999999997</v>
      </c>
      <c r="H7" s="138">
        <v>0.59</v>
      </c>
      <c r="I7" s="138">
        <v>0.76200000000000001</v>
      </c>
      <c r="J7" s="138">
        <v>1</v>
      </c>
      <c r="K7" s="138">
        <v>0.91700000000000004</v>
      </c>
      <c r="L7" s="138">
        <v>0.749</v>
      </c>
      <c r="M7" s="138">
        <v>0.879</v>
      </c>
      <c r="N7" s="138">
        <v>0.68500000000000005</v>
      </c>
      <c r="O7" s="138">
        <v>0.86</v>
      </c>
      <c r="P7" s="138">
        <v>0.92</v>
      </c>
      <c r="Q7" s="138">
        <v>0.8</v>
      </c>
      <c r="R7" s="138">
        <v>0.85699999999999998</v>
      </c>
    </row>
    <row r="8" spans="2:18" x14ac:dyDescent="0.35">
      <c r="D8" s="146" t="s">
        <v>268</v>
      </c>
      <c r="E8" s="132" t="s">
        <v>300</v>
      </c>
      <c r="F8" s="132">
        <v>5.9</v>
      </c>
      <c r="G8" s="132">
        <v>7.2</v>
      </c>
      <c r="H8" s="132">
        <v>5.6</v>
      </c>
      <c r="I8" s="132">
        <v>5.6</v>
      </c>
      <c r="J8" s="132" t="s">
        <v>366</v>
      </c>
      <c r="K8" s="132">
        <v>5.8</v>
      </c>
      <c r="L8" s="132">
        <v>5.8</v>
      </c>
      <c r="M8" s="132">
        <v>5.7</v>
      </c>
      <c r="N8" s="132">
        <v>4.9000000000000004</v>
      </c>
      <c r="O8" s="132">
        <v>6.2</v>
      </c>
      <c r="P8" s="132">
        <v>6.8</v>
      </c>
      <c r="Q8" s="132">
        <v>5.5</v>
      </c>
      <c r="R8" s="132">
        <v>5.5</v>
      </c>
    </row>
    <row r="9" spans="2:18" x14ac:dyDescent="0.35">
      <c r="D9" s="146" t="s">
        <v>268</v>
      </c>
      <c r="E9" s="132" t="s">
        <v>449</v>
      </c>
      <c r="F9" s="132">
        <v>5.5</v>
      </c>
      <c r="G9" s="132">
        <v>7.2</v>
      </c>
      <c r="H9" s="132" t="s">
        <v>366</v>
      </c>
      <c r="I9" s="132">
        <v>5.3</v>
      </c>
      <c r="J9" s="132" t="s">
        <v>366</v>
      </c>
      <c r="K9" s="132">
        <v>4.4000000000000004</v>
      </c>
      <c r="L9" s="132">
        <v>5.5</v>
      </c>
      <c r="M9" s="132">
        <v>5.3</v>
      </c>
      <c r="N9" s="132">
        <v>4.8</v>
      </c>
      <c r="O9" s="132">
        <v>5.8</v>
      </c>
      <c r="P9" s="132">
        <v>6.4</v>
      </c>
      <c r="Q9" s="132">
        <v>5.0999999999999996</v>
      </c>
      <c r="R9" s="132" t="s">
        <v>366</v>
      </c>
    </row>
    <row r="10" spans="2:18" x14ac:dyDescent="0.35">
      <c r="D10" s="146" t="s">
        <v>268</v>
      </c>
      <c r="E10" s="132" t="s">
        <v>450</v>
      </c>
      <c r="F10" s="132">
        <v>6.3</v>
      </c>
      <c r="G10" s="132">
        <v>7.1</v>
      </c>
      <c r="H10" s="132" t="s">
        <v>366</v>
      </c>
      <c r="I10" s="132">
        <v>6</v>
      </c>
      <c r="J10" s="132" t="s">
        <v>366</v>
      </c>
      <c r="K10" s="132">
        <v>7.5</v>
      </c>
      <c r="L10" s="132">
        <v>6</v>
      </c>
      <c r="M10" s="132">
        <v>6.4</v>
      </c>
      <c r="N10" s="132">
        <v>5.8</v>
      </c>
      <c r="O10" s="132">
        <v>7.3</v>
      </c>
      <c r="P10" s="132">
        <v>7</v>
      </c>
      <c r="Q10" s="132">
        <v>6</v>
      </c>
      <c r="R10" s="132" t="s">
        <v>366</v>
      </c>
    </row>
    <row r="11" spans="2:18" x14ac:dyDescent="0.35">
      <c r="D11" s="132" t="s">
        <v>196</v>
      </c>
      <c r="E11" s="132" t="s">
        <v>300</v>
      </c>
      <c r="F11" s="132">
        <v>6.4</v>
      </c>
      <c r="G11" s="132">
        <v>7.8</v>
      </c>
      <c r="H11" s="132">
        <v>6.1</v>
      </c>
      <c r="I11" s="132">
        <v>6.2</v>
      </c>
      <c r="J11" s="132" t="s">
        <v>366</v>
      </c>
      <c r="K11" s="132">
        <v>6.6</v>
      </c>
      <c r="L11" s="132">
        <v>6.6</v>
      </c>
      <c r="M11" s="132">
        <v>5.8</v>
      </c>
      <c r="N11" s="132">
        <v>5.5</v>
      </c>
      <c r="O11" s="132">
        <v>6.5</v>
      </c>
      <c r="P11" s="132">
        <v>7</v>
      </c>
      <c r="Q11" s="132">
        <v>5.6</v>
      </c>
      <c r="R11" s="132">
        <v>5.4</v>
      </c>
    </row>
    <row r="12" spans="2:18" x14ac:dyDescent="0.35">
      <c r="D12" s="132" t="s">
        <v>196</v>
      </c>
      <c r="E12" s="132" t="s">
        <v>449</v>
      </c>
      <c r="F12" s="132">
        <v>6.1</v>
      </c>
      <c r="G12" s="132">
        <v>8.1</v>
      </c>
      <c r="H12" s="132" t="s">
        <v>366</v>
      </c>
      <c r="I12" s="132">
        <v>5.6</v>
      </c>
      <c r="J12" s="132" t="s">
        <v>366</v>
      </c>
      <c r="K12" s="132">
        <v>5.5</v>
      </c>
      <c r="L12" s="132">
        <v>6.4</v>
      </c>
      <c r="M12" s="132">
        <v>5.3</v>
      </c>
      <c r="N12" s="132" t="s">
        <v>366</v>
      </c>
      <c r="O12" s="132">
        <v>5.9</v>
      </c>
      <c r="P12" s="132" t="s">
        <v>366</v>
      </c>
      <c r="Q12" s="132">
        <v>5.6</v>
      </c>
      <c r="R12" s="132" t="s">
        <v>366</v>
      </c>
    </row>
    <row r="13" spans="2:18" x14ac:dyDescent="0.35">
      <c r="D13" s="132" t="s">
        <v>196</v>
      </c>
      <c r="E13" s="132" t="s">
        <v>450</v>
      </c>
      <c r="F13" s="132">
        <v>6.9</v>
      </c>
      <c r="G13" s="132">
        <v>7.8</v>
      </c>
      <c r="H13" s="132" t="s">
        <v>366</v>
      </c>
      <c r="I13" s="132">
        <v>6.8</v>
      </c>
      <c r="J13" s="132" t="s">
        <v>366</v>
      </c>
      <c r="K13" s="132">
        <v>7.9</v>
      </c>
      <c r="L13" s="132">
        <v>6.8</v>
      </c>
      <c r="M13" s="132">
        <v>6.5</v>
      </c>
      <c r="N13" s="132" t="s">
        <v>366</v>
      </c>
      <c r="O13" s="132">
        <v>7.9</v>
      </c>
      <c r="P13" s="132" t="s">
        <v>366</v>
      </c>
      <c r="Q13" s="132">
        <v>5.7</v>
      </c>
      <c r="R13" s="132" t="s">
        <v>366</v>
      </c>
    </row>
    <row r="14" spans="2:18" x14ac:dyDescent="0.35">
      <c r="D14" s="132" t="s">
        <v>195</v>
      </c>
      <c r="E14" s="132" t="s">
        <v>300</v>
      </c>
      <c r="F14" s="132">
        <v>6.5</v>
      </c>
      <c r="G14" s="132">
        <v>7.7</v>
      </c>
      <c r="H14" s="132">
        <v>5.9</v>
      </c>
      <c r="I14" s="132">
        <v>6.4</v>
      </c>
      <c r="J14" s="132" t="s">
        <v>366</v>
      </c>
      <c r="K14" s="132">
        <v>6.2</v>
      </c>
      <c r="L14" s="132">
        <v>6.2</v>
      </c>
      <c r="M14" s="132">
        <v>5.9</v>
      </c>
      <c r="N14" s="132">
        <v>4.3</v>
      </c>
      <c r="O14" s="132">
        <v>6.1</v>
      </c>
      <c r="P14" s="132">
        <v>8</v>
      </c>
      <c r="Q14" s="132">
        <v>6.6</v>
      </c>
      <c r="R14" s="132">
        <v>6.5</v>
      </c>
    </row>
    <row r="15" spans="2:18" x14ac:dyDescent="0.35">
      <c r="D15" s="132" t="s">
        <v>195</v>
      </c>
      <c r="E15" s="132" t="s">
        <v>449</v>
      </c>
      <c r="F15" s="132">
        <v>6.2</v>
      </c>
      <c r="G15" s="132">
        <v>7.9</v>
      </c>
      <c r="H15" s="132" t="s">
        <v>366</v>
      </c>
      <c r="I15" s="132">
        <v>6.1</v>
      </c>
      <c r="J15" s="132" t="s">
        <v>366</v>
      </c>
      <c r="K15" s="132">
        <v>5.2</v>
      </c>
      <c r="L15" s="132">
        <v>6.2</v>
      </c>
      <c r="M15" s="132">
        <v>5.3</v>
      </c>
      <c r="N15" s="132" t="s">
        <v>366</v>
      </c>
      <c r="O15" s="132">
        <v>5.5</v>
      </c>
      <c r="P15" s="132" t="s">
        <v>366</v>
      </c>
      <c r="Q15" s="132">
        <v>6</v>
      </c>
      <c r="R15" s="132" t="s">
        <v>366</v>
      </c>
    </row>
    <row r="16" spans="2:18" x14ac:dyDescent="0.35">
      <c r="D16" s="132" t="s">
        <v>195</v>
      </c>
      <c r="E16" s="132" t="s">
        <v>450</v>
      </c>
      <c r="F16" s="132">
        <v>6.8</v>
      </c>
      <c r="G16" s="132">
        <v>7.6</v>
      </c>
      <c r="H16" s="132" t="s">
        <v>366</v>
      </c>
      <c r="I16" s="132">
        <v>6.9</v>
      </c>
      <c r="J16" s="132" t="s">
        <v>366</v>
      </c>
      <c r="K16" s="132">
        <v>7.5</v>
      </c>
      <c r="L16" s="132">
        <v>6.3</v>
      </c>
      <c r="M16" s="132">
        <v>6.9</v>
      </c>
      <c r="N16" s="132" t="s">
        <v>366</v>
      </c>
      <c r="O16" s="132">
        <v>7.7</v>
      </c>
      <c r="P16" s="132" t="s">
        <v>366</v>
      </c>
      <c r="Q16" s="132">
        <v>7.4</v>
      </c>
      <c r="R16" s="132" t="s">
        <v>366</v>
      </c>
    </row>
    <row r="17" spans="4:18" x14ac:dyDescent="0.35">
      <c r="D17" s="132" t="s">
        <v>197</v>
      </c>
      <c r="E17" s="132" t="s">
        <v>300</v>
      </c>
      <c r="F17" s="132">
        <v>4.5999999999999996</v>
      </c>
      <c r="G17" s="132">
        <v>5.9</v>
      </c>
      <c r="H17" s="132">
        <v>4.9000000000000004</v>
      </c>
      <c r="I17" s="132">
        <v>4.2</v>
      </c>
      <c r="J17" s="132" t="s">
        <v>366</v>
      </c>
      <c r="K17" s="132">
        <v>4.5999999999999996</v>
      </c>
      <c r="L17" s="132">
        <v>4.4000000000000004</v>
      </c>
      <c r="M17" s="132">
        <v>5.5</v>
      </c>
      <c r="N17" s="132">
        <v>5.0999999999999996</v>
      </c>
      <c r="O17" s="132">
        <v>6.1</v>
      </c>
      <c r="P17" s="132">
        <v>5.3</v>
      </c>
      <c r="Q17" s="132">
        <v>4.3</v>
      </c>
      <c r="R17" s="132">
        <v>4.5</v>
      </c>
    </row>
    <row r="18" spans="4:18" x14ac:dyDescent="0.35">
      <c r="D18" s="132" t="s">
        <v>197</v>
      </c>
      <c r="E18" s="132" t="s">
        <v>449</v>
      </c>
      <c r="F18" s="132">
        <v>4.2</v>
      </c>
      <c r="G18" s="132">
        <v>5.3</v>
      </c>
      <c r="H18" s="132" t="s">
        <v>366</v>
      </c>
      <c r="I18" s="132">
        <v>4.2</v>
      </c>
      <c r="J18" s="132" t="s">
        <v>366</v>
      </c>
      <c r="K18" s="132">
        <v>2.5</v>
      </c>
      <c r="L18" s="132">
        <v>3.8</v>
      </c>
      <c r="M18" s="132">
        <v>5.4</v>
      </c>
      <c r="N18" s="132" t="s">
        <v>366</v>
      </c>
      <c r="O18" s="132">
        <v>6</v>
      </c>
      <c r="P18" s="132" t="s">
        <v>366</v>
      </c>
      <c r="Q18" s="132">
        <v>3.8</v>
      </c>
      <c r="R18" s="132" t="s">
        <v>366</v>
      </c>
    </row>
    <row r="19" spans="4:18" x14ac:dyDescent="0.35">
      <c r="D19" s="132" t="s">
        <v>197</v>
      </c>
      <c r="E19" s="132" t="s">
        <v>450</v>
      </c>
      <c r="F19" s="132">
        <v>5.2</v>
      </c>
      <c r="G19" s="132">
        <v>6</v>
      </c>
      <c r="H19" s="132" t="s">
        <v>366</v>
      </c>
      <c r="I19" s="132">
        <v>4.2</v>
      </c>
      <c r="J19" s="132" t="s">
        <v>366</v>
      </c>
      <c r="K19" s="132">
        <v>7.2</v>
      </c>
      <c r="L19" s="132">
        <v>4.7</v>
      </c>
      <c r="M19" s="132">
        <v>5.7</v>
      </c>
      <c r="N19" s="132" t="s">
        <v>366</v>
      </c>
      <c r="O19" s="132">
        <v>6.4</v>
      </c>
      <c r="P19" s="132" t="s">
        <v>366</v>
      </c>
      <c r="Q19" s="132">
        <v>4.7</v>
      </c>
      <c r="R19" s="132" t="s">
        <v>366</v>
      </c>
    </row>
    <row r="20" spans="4:18" x14ac:dyDescent="0.35">
      <c r="D20" s="133" t="s">
        <v>454</v>
      </c>
      <c r="E20" s="134" t="s">
        <v>300</v>
      </c>
      <c r="F20" s="134">
        <v>5.9</v>
      </c>
      <c r="G20" s="134">
        <v>7</v>
      </c>
      <c r="H20" s="134">
        <v>5.5</v>
      </c>
      <c r="I20" s="134">
        <v>5.9</v>
      </c>
      <c r="J20" s="134" t="s">
        <v>366</v>
      </c>
      <c r="K20" s="134">
        <v>5.9</v>
      </c>
      <c r="L20" s="134">
        <v>6.3</v>
      </c>
      <c r="M20" s="134">
        <v>5.8</v>
      </c>
      <c r="N20" s="134">
        <v>5.6</v>
      </c>
      <c r="O20" s="134">
        <v>6.3</v>
      </c>
      <c r="P20" s="134">
        <v>5.9</v>
      </c>
      <c r="Q20" s="134">
        <v>5.2</v>
      </c>
      <c r="R20" s="134">
        <v>5.5</v>
      </c>
    </row>
    <row r="21" spans="4:18" x14ac:dyDescent="0.35">
      <c r="D21" s="133" t="s">
        <v>454</v>
      </c>
      <c r="E21" s="134" t="s">
        <v>449</v>
      </c>
      <c r="F21" s="134">
        <v>5.7</v>
      </c>
      <c r="G21" s="134">
        <v>6.7</v>
      </c>
      <c r="H21" s="134" t="s">
        <v>366</v>
      </c>
      <c r="I21" s="134">
        <v>5.7</v>
      </c>
      <c r="J21" s="134" t="s">
        <v>366</v>
      </c>
      <c r="K21" s="134">
        <v>4.5999999999999996</v>
      </c>
      <c r="L21" s="134">
        <v>6.4</v>
      </c>
      <c r="M21" s="134">
        <v>5.4</v>
      </c>
      <c r="N21" s="134">
        <v>5.7</v>
      </c>
      <c r="O21" s="134">
        <v>6.2</v>
      </c>
      <c r="P21" s="134">
        <v>5.8</v>
      </c>
      <c r="Q21" s="134">
        <v>4.9000000000000004</v>
      </c>
      <c r="R21" s="134" t="s">
        <v>366</v>
      </c>
    </row>
    <row r="22" spans="4:18" x14ac:dyDescent="0.35">
      <c r="D22" s="133" t="s">
        <v>454</v>
      </c>
      <c r="E22" s="134" t="s">
        <v>450</v>
      </c>
      <c r="F22" s="134">
        <v>6.2</v>
      </c>
      <c r="G22" s="134">
        <v>7.1</v>
      </c>
      <c r="H22" s="134" t="s">
        <v>366</v>
      </c>
      <c r="I22" s="134">
        <v>6.1</v>
      </c>
      <c r="J22" s="134" t="s">
        <v>366</v>
      </c>
      <c r="K22" s="134">
        <v>7.4</v>
      </c>
      <c r="L22" s="134">
        <v>6.2</v>
      </c>
      <c r="M22" s="134">
        <v>6.6</v>
      </c>
      <c r="N22" s="134">
        <v>5.2</v>
      </c>
      <c r="O22" s="134">
        <v>6.4</v>
      </c>
      <c r="P22" s="134">
        <v>6</v>
      </c>
      <c r="Q22" s="134">
        <v>5.6</v>
      </c>
      <c r="R22" s="134" t="s">
        <v>366</v>
      </c>
    </row>
    <row r="23" spans="4:18" x14ac:dyDescent="0.35">
      <c r="D23" s="135" t="s">
        <v>200</v>
      </c>
      <c r="E23" s="134" t="s">
        <v>300</v>
      </c>
      <c r="F23" s="134">
        <v>4.8</v>
      </c>
      <c r="G23" s="134">
        <v>6.4</v>
      </c>
      <c r="H23" s="134">
        <v>5</v>
      </c>
      <c r="I23" s="134">
        <v>5.0999999999999996</v>
      </c>
      <c r="J23" s="134" t="s">
        <v>366</v>
      </c>
      <c r="K23" s="134">
        <v>5.6</v>
      </c>
      <c r="L23" s="134">
        <v>5</v>
      </c>
      <c r="M23" s="134">
        <v>5.4</v>
      </c>
      <c r="N23" s="134">
        <v>4.7</v>
      </c>
      <c r="O23" s="134">
        <v>6</v>
      </c>
      <c r="P23" s="134">
        <v>5</v>
      </c>
      <c r="Q23" s="134">
        <v>4.4000000000000004</v>
      </c>
      <c r="R23" s="134">
        <v>4.2</v>
      </c>
    </row>
    <row r="24" spans="4:18" x14ac:dyDescent="0.35">
      <c r="D24" s="135" t="s">
        <v>200</v>
      </c>
      <c r="E24" s="134" t="s">
        <v>449</v>
      </c>
      <c r="F24" s="134">
        <v>4.5999999999999996</v>
      </c>
      <c r="G24" s="134">
        <v>5.7</v>
      </c>
      <c r="H24" s="134" t="s">
        <v>366</v>
      </c>
      <c r="I24" s="134">
        <v>5</v>
      </c>
      <c r="J24" s="134" t="s">
        <v>366</v>
      </c>
      <c r="K24" s="134">
        <v>5</v>
      </c>
      <c r="L24" s="134">
        <v>5.2</v>
      </c>
      <c r="M24" s="134">
        <v>4.9000000000000004</v>
      </c>
      <c r="N24" s="134" t="s">
        <v>366</v>
      </c>
      <c r="O24" s="134">
        <v>5.9</v>
      </c>
      <c r="P24" s="134" t="s">
        <v>366</v>
      </c>
      <c r="Q24" s="134">
        <v>4.0999999999999996</v>
      </c>
      <c r="R24" s="134" t="s">
        <v>366</v>
      </c>
    </row>
    <row r="25" spans="4:18" x14ac:dyDescent="0.35">
      <c r="D25" s="135" t="s">
        <v>200</v>
      </c>
      <c r="E25" s="134" t="s">
        <v>450</v>
      </c>
      <c r="F25" s="134">
        <v>5.0999999999999996</v>
      </c>
      <c r="G25" s="134">
        <v>6.6</v>
      </c>
      <c r="H25" s="134" t="s">
        <v>366</v>
      </c>
      <c r="I25" s="134">
        <v>5.2</v>
      </c>
      <c r="J25" s="134" t="s">
        <v>366</v>
      </c>
      <c r="K25" s="134">
        <v>6.3</v>
      </c>
      <c r="L25" s="134">
        <v>4.9000000000000004</v>
      </c>
      <c r="M25" s="134">
        <v>6.4</v>
      </c>
      <c r="N25" s="134" t="s">
        <v>366</v>
      </c>
      <c r="O25" s="134">
        <v>6.3</v>
      </c>
      <c r="P25" s="134" t="s">
        <v>366</v>
      </c>
      <c r="Q25" s="134">
        <v>4.5999999999999996</v>
      </c>
      <c r="R25" s="134" t="s">
        <v>366</v>
      </c>
    </row>
    <row r="26" spans="4:18" x14ac:dyDescent="0.35">
      <c r="D26" s="135" t="s">
        <v>198</v>
      </c>
      <c r="E26" s="134" t="s">
        <v>300</v>
      </c>
      <c r="F26" s="134">
        <v>5.5</v>
      </c>
      <c r="G26" s="134">
        <v>6.7</v>
      </c>
      <c r="H26" s="134">
        <v>5.0999999999999996</v>
      </c>
      <c r="I26" s="134">
        <v>5.0999999999999996</v>
      </c>
      <c r="J26" s="134" t="s">
        <v>366</v>
      </c>
      <c r="K26" s="134">
        <v>4.9000000000000004</v>
      </c>
      <c r="L26" s="134">
        <v>5.8</v>
      </c>
      <c r="M26" s="134">
        <v>5.0999999999999996</v>
      </c>
      <c r="N26" s="134">
        <v>4.9000000000000004</v>
      </c>
      <c r="O26" s="134">
        <v>5.7</v>
      </c>
      <c r="P26" s="134">
        <v>5.3</v>
      </c>
      <c r="Q26" s="134">
        <v>4.7</v>
      </c>
      <c r="R26" s="134">
        <v>5.5</v>
      </c>
    </row>
    <row r="27" spans="4:18" x14ac:dyDescent="0.35">
      <c r="D27" s="135" t="s">
        <v>198</v>
      </c>
      <c r="E27" s="134" t="s">
        <v>449</v>
      </c>
      <c r="F27" s="134">
        <v>5.2</v>
      </c>
      <c r="G27" s="134">
        <v>5.2</v>
      </c>
      <c r="H27" s="134" t="s">
        <v>366</v>
      </c>
      <c r="I27" s="134">
        <v>4.8</v>
      </c>
      <c r="J27" s="134" t="s">
        <v>366</v>
      </c>
      <c r="K27" s="134">
        <v>3.3</v>
      </c>
      <c r="L27" s="134">
        <v>5.9</v>
      </c>
      <c r="M27" s="134">
        <v>4.5</v>
      </c>
      <c r="N27" s="134" t="s">
        <v>366</v>
      </c>
      <c r="O27" s="134">
        <v>5.5</v>
      </c>
      <c r="P27" s="134" t="s">
        <v>366</v>
      </c>
      <c r="Q27" s="134">
        <v>4.2</v>
      </c>
      <c r="R27" s="134" t="s">
        <v>366</v>
      </c>
    </row>
    <row r="28" spans="4:18" x14ac:dyDescent="0.35">
      <c r="D28" s="135" t="s">
        <v>198</v>
      </c>
      <c r="E28" s="134" t="s">
        <v>450</v>
      </c>
      <c r="F28" s="134">
        <v>5.7</v>
      </c>
      <c r="G28" s="134">
        <v>6.9</v>
      </c>
      <c r="H28" s="134" t="s">
        <v>366</v>
      </c>
      <c r="I28" s="134">
        <v>5.4</v>
      </c>
      <c r="J28" s="134" t="s">
        <v>366</v>
      </c>
      <c r="K28" s="134">
        <v>6.8</v>
      </c>
      <c r="L28" s="134">
        <v>5.7</v>
      </c>
      <c r="M28" s="134">
        <v>6.3</v>
      </c>
      <c r="N28" s="134" t="s">
        <v>366</v>
      </c>
      <c r="O28" s="134">
        <v>6</v>
      </c>
      <c r="P28" s="134" t="s">
        <v>366</v>
      </c>
      <c r="Q28" s="134">
        <v>5.2</v>
      </c>
      <c r="R28" s="134" t="s">
        <v>366</v>
      </c>
    </row>
    <row r="29" spans="4:18" x14ac:dyDescent="0.35">
      <c r="D29" s="135" t="s">
        <v>201</v>
      </c>
      <c r="E29" s="134" t="s">
        <v>300</v>
      </c>
      <c r="F29" s="134">
        <v>7.4</v>
      </c>
      <c r="G29" s="134">
        <v>7.7</v>
      </c>
      <c r="H29" s="134">
        <v>6.4</v>
      </c>
      <c r="I29" s="134">
        <v>7.5</v>
      </c>
      <c r="J29" s="134" t="s">
        <v>366</v>
      </c>
      <c r="K29" s="134">
        <v>6.8</v>
      </c>
      <c r="L29" s="134">
        <v>8</v>
      </c>
      <c r="M29" s="134">
        <v>7</v>
      </c>
      <c r="N29" s="134">
        <v>7.4</v>
      </c>
      <c r="O29" s="134">
        <v>7.1</v>
      </c>
      <c r="P29" s="134">
        <v>6.8</v>
      </c>
      <c r="Q29" s="134">
        <v>6.8</v>
      </c>
      <c r="R29" s="134">
        <v>7.4</v>
      </c>
    </row>
    <row r="30" spans="4:18" x14ac:dyDescent="0.35">
      <c r="D30" s="135" t="s">
        <v>201</v>
      </c>
      <c r="E30" s="134" t="s">
        <v>449</v>
      </c>
      <c r="F30" s="134">
        <v>7.6</v>
      </c>
      <c r="G30" s="134">
        <v>8.4</v>
      </c>
      <c r="H30" s="134" t="s">
        <v>366</v>
      </c>
      <c r="I30" s="134">
        <v>7.5</v>
      </c>
      <c r="J30" s="134" t="s">
        <v>366</v>
      </c>
      <c r="K30" s="134">
        <v>5.9</v>
      </c>
      <c r="L30" s="134">
        <v>8.1999999999999993</v>
      </c>
      <c r="M30" s="134">
        <v>6.7</v>
      </c>
      <c r="N30" s="134" t="s">
        <v>366</v>
      </c>
      <c r="O30" s="134">
        <v>7.1</v>
      </c>
      <c r="P30" s="134" t="s">
        <v>366</v>
      </c>
      <c r="Q30" s="134">
        <v>6.1</v>
      </c>
      <c r="R30" s="134" t="s">
        <v>366</v>
      </c>
    </row>
    <row r="31" spans="4:18" x14ac:dyDescent="0.35">
      <c r="D31" s="135" t="s">
        <v>201</v>
      </c>
      <c r="E31" s="134" t="s">
        <v>450</v>
      </c>
      <c r="F31" s="134">
        <v>7.2</v>
      </c>
      <c r="G31" s="134">
        <v>7.5</v>
      </c>
      <c r="H31" s="134" t="s">
        <v>366</v>
      </c>
      <c r="I31" s="134">
        <v>7.7</v>
      </c>
      <c r="J31" s="134" t="s">
        <v>366</v>
      </c>
      <c r="K31" s="134">
        <v>7.7</v>
      </c>
      <c r="L31" s="134">
        <v>7.7</v>
      </c>
      <c r="M31" s="134">
        <v>7.5</v>
      </c>
      <c r="N31" s="134" t="s">
        <v>366</v>
      </c>
      <c r="O31" s="134">
        <v>7.2</v>
      </c>
      <c r="P31" s="134" t="s">
        <v>366</v>
      </c>
      <c r="Q31" s="134">
        <v>7.5</v>
      </c>
      <c r="R31" s="134" t="s">
        <v>366</v>
      </c>
    </row>
    <row r="32" spans="4:18" x14ac:dyDescent="0.35">
      <c r="D32" s="135" t="s">
        <v>199</v>
      </c>
      <c r="E32" s="134" t="s">
        <v>300</v>
      </c>
      <c r="F32" s="134">
        <v>6.1</v>
      </c>
      <c r="G32" s="134">
        <v>7.4</v>
      </c>
      <c r="H32" s="134">
        <v>5.4</v>
      </c>
      <c r="I32" s="134">
        <v>5.8</v>
      </c>
      <c r="J32" s="134" t="s">
        <v>366</v>
      </c>
      <c r="K32" s="134">
        <v>6.2</v>
      </c>
      <c r="L32" s="134">
        <v>6.5</v>
      </c>
      <c r="M32" s="134">
        <v>5.8</v>
      </c>
      <c r="N32" s="134">
        <v>5.5</v>
      </c>
      <c r="O32" s="134">
        <v>6.3</v>
      </c>
      <c r="P32" s="134">
        <v>6.5</v>
      </c>
      <c r="Q32" s="134">
        <v>5.0999999999999996</v>
      </c>
      <c r="R32" s="134">
        <v>5</v>
      </c>
    </row>
    <row r="33" spans="4:18" x14ac:dyDescent="0.35">
      <c r="D33" s="135" t="s">
        <v>199</v>
      </c>
      <c r="E33" s="134" t="s">
        <v>449</v>
      </c>
      <c r="F33" s="134">
        <v>5.6</v>
      </c>
      <c r="G33" s="134">
        <v>7.7</v>
      </c>
      <c r="H33" s="134" t="s">
        <v>366</v>
      </c>
      <c r="I33" s="134">
        <v>5.3</v>
      </c>
      <c r="J33" s="134" t="s">
        <v>366</v>
      </c>
      <c r="K33" s="134">
        <v>4.0999999999999996</v>
      </c>
      <c r="L33" s="134">
        <v>6.4</v>
      </c>
      <c r="M33" s="134">
        <v>5.6</v>
      </c>
      <c r="N33" s="134" t="s">
        <v>366</v>
      </c>
      <c r="O33" s="134">
        <v>6.3</v>
      </c>
      <c r="P33" s="134" t="s">
        <v>366</v>
      </c>
      <c r="Q33" s="134">
        <v>5.2</v>
      </c>
      <c r="R33" s="134" t="s">
        <v>366</v>
      </c>
    </row>
    <row r="34" spans="4:18" x14ac:dyDescent="0.35">
      <c r="D34" s="135" t="s">
        <v>199</v>
      </c>
      <c r="E34" s="134" t="s">
        <v>450</v>
      </c>
      <c r="F34" s="134">
        <v>6.7</v>
      </c>
      <c r="G34" s="134">
        <v>7.3</v>
      </c>
      <c r="H34" s="134" t="s">
        <v>366</v>
      </c>
      <c r="I34" s="134">
        <v>6.3</v>
      </c>
      <c r="J34" s="134" t="s">
        <v>366</v>
      </c>
      <c r="K34" s="134">
        <v>8.6</v>
      </c>
      <c r="L34" s="134">
        <v>6.6</v>
      </c>
      <c r="M34" s="134">
        <v>6.3</v>
      </c>
      <c r="N34" s="134" t="s">
        <v>366</v>
      </c>
      <c r="O34" s="134">
        <v>6.4</v>
      </c>
      <c r="P34" s="134" t="s">
        <v>366</v>
      </c>
      <c r="Q34" s="134">
        <v>5</v>
      </c>
      <c r="R34" s="134" t="s">
        <v>366</v>
      </c>
    </row>
    <row r="35" spans="4:18" x14ac:dyDescent="0.35">
      <c r="D35" s="136" t="s">
        <v>533</v>
      </c>
      <c r="E35" s="132" t="s">
        <v>300</v>
      </c>
      <c r="F35" s="132">
        <v>6.6</v>
      </c>
      <c r="G35" s="132">
        <v>7.4</v>
      </c>
      <c r="H35" s="132">
        <v>6.4</v>
      </c>
      <c r="I35" s="132">
        <v>6.6</v>
      </c>
      <c r="J35" s="132" t="s">
        <v>366</v>
      </c>
      <c r="K35" s="132">
        <v>6.5</v>
      </c>
      <c r="L35" s="132">
        <v>7</v>
      </c>
      <c r="M35" s="132">
        <v>6</v>
      </c>
      <c r="N35" s="132">
        <v>6.4</v>
      </c>
      <c r="O35" s="132">
        <v>6.5</v>
      </c>
      <c r="P35" s="132">
        <v>7.3</v>
      </c>
      <c r="Q35" s="132">
        <v>6.2</v>
      </c>
      <c r="R35" s="132">
        <v>6.3</v>
      </c>
    </row>
    <row r="36" spans="4:18" x14ac:dyDescent="0.35">
      <c r="D36" s="136" t="s">
        <v>533</v>
      </c>
      <c r="E36" s="132" t="s">
        <v>449</v>
      </c>
      <c r="F36" s="132">
        <v>6.3</v>
      </c>
      <c r="G36" s="132">
        <v>7.2</v>
      </c>
      <c r="H36" s="132" t="s">
        <v>366</v>
      </c>
      <c r="I36" s="132">
        <v>6.4</v>
      </c>
      <c r="J36" s="132" t="s">
        <v>366</v>
      </c>
      <c r="K36" s="132">
        <v>5.9</v>
      </c>
      <c r="L36" s="132">
        <v>6.9</v>
      </c>
      <c r="M36" s="132">
        <v>5.8</v>
      </c>
      <c r="N36" s="132">
        <v>6.3</v>
      </c>
      <c r="O36" s="132">
        <v>6.3</v>
      </c>
      <c r="P36" s="132">
        <v>7.4</v>
      </c>
      <c r="Q36" s="132">
        <v>6.3</v>
      </c>
      <c r="R36" s="132" t="s">
        <v>366</v>
      </c>
    </row>
    <row r="37" spans="4:18" x14ac:dyDescent="0.35">
      <c r="D37" s="136" t="s">
        <v>533</v>
      </c>
      <c r="E37" s="132" t="s">
        <v>450</v>
      </c>
      <c r="F37" s="132">
        <v>7</v>
      </c>
      <c r="G37" s="132">
        <v>7.5</v>
      </c>
      <c r="H37" s="132" t="s">
        <v>366</v>
      </c>
      <c r="I37" s="132">
        <v>7</v>
      </c>
      <c r="J37" s="132" t="s">
        <v>366</v>
      </c>
      <c r="K37" s="132">
        <v>7.2</v>
      </c>
      <c r="L37" s="132">
        <v>7</v>
      </c>
      <c r="M37" s="132">
        <v>6.4</v>
      </c>
      <c r="N37" s="132">
        <v>7</v>
      </c>
      <c r="O37" s="132">
        <v>7.2</v>
      </c>
      <c r="P37" s="132">
        <v>7.3</v>
      </c>
      <c r="Q37" s="132">
        <v>6.3</v>
      </c>
      <c r="R37" s="132" t="s">
        <v>366</v>
      </c>
    </row>
    <row r="38" spans="4:18" x14ac:dyDescent="0.35">
      <c r="D38" s="137" t="s">
        <v>194</v>
      </c>
      <c r="E38" s="132" t="s">
        <v>300</v>
      </c>
      <c r="F38" s="132">
        <v>7.3</v>
      </c>
      <c r="G38" s="132">
        <v>8.1999999999999993</v>
      </c>
      <c r="H38" s="132">
        <v>7</v>
      </c>
      <c r="I38" s="132">
        <v>7.6</v>
      </c>
      <c r="J38" s="132" t="s">
        <v>366</v>
      </c>
      <c r="K38" s="132">
        <v>7.2</v>
      </c>
      <c r="L38" s="132">
        <v>7.5</v>
      </c>
      <c r="M38" s="132">
        <v>7.3</v>
      </c>
      <c r="N38" s="132">
        <v>7.6</v>
      </c>
      <c r="O38" s="132">
        <v>7.7</v>
      </c>
      <c r="P38" s="132">
        <v>7.6</v>
      </c>
      <c r="Q38" s="132">
        <v>7.2</v>
      </c>
      <c r="R38" s="132">
        <v>7.2</v>
      </c>
    </row>
    <row r="39" spans="4:18" x14ac:dyDescent="0.35">
      <c r="D39" s="137" t="s">
        <v>194</v>
      </c>
      <c r="E39" s="132" t="s">
        <v>449</v>
      </c>
      <c r="F39" s="132">
        <v>7.1</v>
      </c>
      <c r="G39" s="132">
        <v>7.5</v>
      </c>
      <c r="H39" s="132" t="s">
        <v>366</v>
      </c>
      <c r="I39" s="132">
        <v>7.5</v>
      </c>
      <c r="J39" s="132" t="s">
        <v>366</v>
      </c>
      <c r="K39" s="132">
        <v>6.9</v>
      </c>
      <c r="L39" s="132">
        <v>7.6</v>
      </c>
      <c r="M39" s="132">
        <v>7</v>
      </c>
      <c r="N39" s="132" t="s">
        <v>366</v>
      </c>
      <c r="O39" s="132">
        <v>7.6</v>
      </c>
      <c r="P39" s="132" t="s">
        <v>366</v>
      </c>
      <c r="Q39" s="132">
        <v>7.8</v>
      </c>
      <c r="R39" s="132" t="s">
        <v>366</v>
      </c>
    </row>
    <row r="40" spans="4:18" x14ac:dyDescent="0.35">
      <c r="D40" s="137" t="s">
        <v>194</v>
      </c>
      <c r="E40" s="132" t="s">
        <v>450</v>
      </c>
      <c r="F40" s="132">
        <v>7.7</v>
      </c>
      <c r="G40" s="132">
        <v>8.4</v>
      </c>
      <c r="H40" s="132" t="s">
        <v>366</v>
      </c>
      <c r="I40" s="132">
        <v>7.7</v>
      </c>
      <c r="J40" s="132" t="s">
        <v>366</v>
      </c>
      <c r="K40" s="132">
        <v>7.5</v>
      </c>
      <c r="L40" s="132">
        <v>7.4</v>
      </c>
      <c r="M40" s="132">
        <v>7.8</v>
      </c>
      <c r="N40" s="132" t="s">
        <v>366</v>
      </c>
      <c r="O40" s="132">
        <v>8</v>
      </c>
      <c r="P40" s="132" t="s">
        <v>366</v>
      </c>
      <c r="Q40" s="132">
        <v>7</v>
      </c>
      <c r="R40" s="132" t="s">
        <v>366</v>
      </c>
    </row>
    <row r="41" spans="4:18" x14ac:dyDescent="0.35">
      <c r="D41" s="137" t="s">
        <v>203</v>
      </c>
      <c r="E41" s="132" t="s">
        <v>300</v>
      </c>
      <c r="F41" s="132">
        <v>7.1</v>
      </c>
      <c r="G41" s="132">
        <v>7.9</v>
      </c>
      <c r="H41" s="132">
        <v>7</v>
      </c>
      <c r="I41" s="132">
        <v>7.2</v>
      </c>
      <c r="J41" s="132" t="s">
        <v>366</v>
      </c>
      <c r="K41" s="132">
        <v>6.9</v>
      </c>
      <c r="L41" s="132">
        <v>7.2</v>
      </c>
      <c r="M41" s="132">
        <v>6.1</v>
      </c>
      <c r="N41" s="132">
        <v>6.8</v>
      </c>
      <c r="O41" s="132">
        <v>7.4</v>
      </c>
      <c r="P41" s="132">
        <v>7.6</v>
      </c>
      <c r="Q41" s="132">
        <v>6.9</v>
      </c>
      <c r="R41" s="132">
        <v>6.9</v>
      </c>
    </row>
    <row r="42" spans="4:18" x14ac:dyDescent="0.35">
      <c r="D42" s="137" t="s">
        <v>203</v>
      </c>
      <c r="E42" s="132" t="s">
        <v>449</v>
      </c>
      <c r="F42" s="132">
        <v>7</v>
      </c>
      <c r="G42" s="132">
        <v>7.5</v>
      </c>
      <c r="H42" s="132" t="s">
        <v>366</v>
      </c>
      <c r="I42" s="132">
        <v>7</v>
      </c>
      <c r="J42" s="132" t="s">
        <v>366</v>
      </c>
      <c r="K42" s="132">
        <v>6.6</v>
      </c>
      <c r="L42" s="132">
        <v>7.4</v>
      </c>
      <c r="M42" s="132">
        <v>5.9</v>
      </c>
      <c r="N42" s="132" t="s">
        <v>366</v>
      </c>
      <c r="O42" s="132">
        <v>7</v>
      </c>
      <c r="P42" s="132" t="s">
        <v>366</v>
      </c>
      <c r="Q42" s="132">
        <v>6.4</v>
      </c>
      <c r="R42" s="132" t="s">
        <v>366</v>
      </c>
    </row>
    <row r="43" spans="4:18" x14ac:dyDescent="0.35">
      <c r="D43" s="137" t="s">
        <v>203</v>
      </c>
      <c r="E43" s="132" t="s">
        <v>450</v>
      </c>
      <c r="F43" s="132">
        <v>7.3</v>
      </c>
      <c r="G43" s="132">
        <v>8</v>
      </c>
      <c r="H43" s="132" t="s">
        <v>366</v>
      </c>
      <c r="I43" s="132">
        <v>7.3</v>
      </c>
      <c r="J43" s="132" t="s">
        <v>366</v>
      </c>
      <c r="K43" s="132">
        <v>7.4</v>
      </c>
      <c r="L43" s="132">
        <v>7</v>
      </c>
      <c r="M43" s="132">
        <v>6.4</v>
      </c>
      <c r="N43" s="132" t="s">
        <v>366</v>
      </c>
      <c r="O43" s="132">
        <v>8.4</v>
      </c>
      <c r="P43" s="132" t="s">
        <v>366</v>
      </c>
      <c r="Q43" s="132">
        <v>7.7</v>
      </c>
      <c r="R43" s="132" t="s">
        <v>366</v>
      </c>
    </row>
    <row r="44" spans="4:18" x14ac:dyDescent="0.35">
      <c r="D44" s="137" t="s">
        <v>534</v>
      </c>
      <c r="E44" s="132" t="s">
        <v>300</v>
      </c>
      <c r="F44" s="132">
        <v>5.6</v>
      </c>
      <c r="G44" s="132">
        <v>6.1</v>
      </c>
      <c r="H44" s="132">
        <v>6</v>
      </c>
      <c r="I44" s="132">
        <v>5.4</v>
      </c>
      <c r="J44" s="132" t="s">
        <v>366</v>
      </c>
      <c r="K44" s="132">
        <v>5.5</v>
      </c>
      <c r="L44" s="132">
        <v>6</v>
      </c>
      <c r="M44" s="132">
        <v>5</v>
      </c>
      <c r="N44" s="132">
        <v>5.3</v>
      </c>
      <c r="O44" s="132">
        <v>4.5</v>
      </c>
      <c r="P44" s="132">
        <v>6.3</v>
      </c>
      <c r="Q44" s="132">
        <v>4.8</v>
      </c>
      <c r="R44" s="132">
        <v>5.0999999999999996</v>
      </c>
    </row>
    <row r="45" spans="4:18" x14ac:dyDescent="0.35">
      <c r="D45" s="137" t="s">
        <v>534</v>
      </c>
      <c r="E45" s="132" t="s">
        <v>449</v>
      </c>
      <c r="F45" s="132">
        <v>5.2</v>
      </c>
      <c r="G45" s="132">
        <v>6.1</v>
      </c>
      <c r="H45" s="132" t="s">
        <v>366</v>
      </c>
      <c r="I45" s="132">
        <v>5.0999999999999996</v>
      </c>
      <c r="J45" s="132" t="s">
        <v>366</v>
      </c>
      <c r="K45" s="132">
        <v>5.5</v>
      </c>
      <c r="L45" s="132">
        <v>5.7</v>
      </c>
      <c r="M45" s="132">
        <v>4.8</v>
      </c>
      <c r="N45" s="132" t="s">
        <v>366</v>
      </c>
      <c r="O45" s="132">
        <v>4.2</v>
      </c>
      <c r="P45" s="132" t="s">
        <v>366</v>
      </c>
      <c r="Q45" s="132">
        <v>5.4</v>
      </c>
      <c r="R45" s="132" t="s">
        <v>366</v>
      </c>
    </row>
    <row r="46" spans="4:18" x14ac:dyDescent="0.35">
      <c r="D46" s="137" t="s">
        <v>534</v>
      </c>
      <c r="E46" s="132" t="s">
        <v>450</v>
      </c>
      <c r="F46" s="132">
        <v>6.1</v>
      </c>
      <c r="G46" s="132">
        <v>6</v>
      </c>
      <c r="H46" s="132" t="s">
        <v>366</v>
      </c>
      <c r="I46" s="132">
        <v>5.7</v>
      </c>
      <c r="J46" s="132" t="s">
        <v>366</v>
      </c>
      <c r="K46" s="132">
        <v>5.7</v>
      </c>
      <c r="L46" s="132">
        <v>6.3</v>
      </c>
      <c r="M46" s="132">
        <v>5.0999999999999996</v>
      </c>
      <c r="N46" s="132" t="s">
        <v>366</v>
      </c>
      <c r="O46" s="132">
        <v>5.2</v>
      </c>
      <c r="P46" s="132" t="s">
        <v>366</v>
      </c>
      <c r="Q46" s="132">
        <v>4.3</v>
      </c>
      <c r="R46" s="132" t="s">
        <v>366</v>
      </c>
    </row>
    <row r="47" spans="4:18" x14ac:dyDescent="0.35">
      <c r="D47" s="137" t="s">
        <v>296</v>
      </c>
      <c r="E47" s="132" t="s">
        <v>300</v>
      </c>
      <c r="F47" s="132">
        <v>6.4</v>
      </c>
      <c r="G47" s="132">
        <v>7.5</v>
      </c>
      <c r="H47" s="132">
        <v>5.7</v>
      </c>
      <c r="I47" s="132">
        <v>6.4</v>
      </c>
      <c r="J47" s="132" t="s">
        <v>366</v>
      </c>
      <c r="K47" s="132">
        <v>6.4</v>
      </c>
      <c r="L47" s="132">
        <v>7.2</v>
      </c>
      <c r="M47" s="132">
        <v>5.8</v>
      </c>
      <c r="N47" s="132">
        <v>5.7</v>
      </c>
      <c r="O47" s="132">
        <v>6.5</v>
      </c>
      <c r="P47" s="132">
        <v>7.7</v>
      </c>
      <c r="Q47" s="132">
        <v>5.8</v>
      </c>
      <c r="R47" s="132">
        <v>5.7</v>
      </c>
    </row>
    <row r="48" spans="4:18" x14ac:dyDescent="0.35">
      <c r="D48" s="137" t="s">
        <v>296</v>
      </c>
      <c r="E48" s="132" t="s">
        <v>449</v>
      </c>
      <c r="F48" s="132">
        <v>6</v>
      </c>
      <c r="G48" s="132">
        <v>7.9</v>
      </c>
      <c r="H48" s="132" t="s">
        <v>366</v>
      </c>
      <c r="I48" s="132">
        <v>5.8</v>
      </c>
      <c r="J48" s="132" t="s">
        <v>366</v>
      </c>
      <c r="K48" s="132">
        <v>4.7</v>
      </c>
      <c r="L48" s="132">
        <v>7.1</v>
      </c>
      <c r="M48" s="132">
        <v>5.3</v>
      </c>
      <c r="N48" s="132" t="s">
        <v>366</v>
      </c>
      <c r="O48" s="132">
        <v>6.2</v>
      </c>
      <c r="P48" s="132" t="s">
        <v>366</v>
      </c>
      <c r="Q48" s="132">
        <v>5.5</v>
      </c>
      <c r="R48" s="132" t="s">
        <v>366</v>
      </c>
    </row>
    <row r="49" spans="4:18" x14ac:dyDescent="0.35">
      <c r="D49" s="137" t="s">
        <v>296</v>
      </c>
      <c r="E49" s="132" t="s">
        <v>450</v>
      </c>
      <c r="F49" s="132">
        <v>6.9</v>
      </c>
      <c r="G49" s="132">
        <v>7.4</v>
      </c>
      <c r="H49" s="132" t="s">
        <v>366</v>
      </c>
      <c r="I49" s="132">
        <v>7</v>
      </c>
      <c r="J49" s="132" t="s">
        <v>366</v>
      </c>
      <c r="K49" s="132">
        <v>8.3000000000000007</v>
      </c>
      <c r="L49" s="132">
        <v>7.3</v>
      </c>
      <c r="M49" s="132">
        <v>6.5</v>
      </c>
      <c r="N49" s="132" t="s">
        <v>366</v>
      </c>
      <c r="O49" s="132">
        <v>7.4</v>
      </c>
      <c r="P49" s="132" t="s">
        <v>366</v>
      </c>
      <c r="Q49" s="132">
        <v>6.2</v>
      </c>
      <c r="R49" s="132" t="s">
        <v>366</v>
      </c>
    </row>
    <row r="50" spans="4:18" x14ac:dyDescent="0.35">
      <c r="D50" s="133" t="s">
        <v>306</v>
      </c>
      <c r="E50" s="134" t="s">
        <v>300</v>
      </c>
      <c r="F50" s="134">
        <v>6.1</v>
      </c>
      <c r="G50" s="134">
        <v>6.7</v>
      </c>
      <c r="H50" s="134">
        <v>5.3</v>
      </c>
      <c r="I50" s="134">
        <v>5.9</v>
      </c>
      <c r="J50" s="134" t="s">
        <v>366</v>
      </c>
      <c r="K50" s="134">
        <v>6.5</v>
      </c>
      <c r="L50" s="134">
        <v>6.8</v>
      </c>
      <c r="M50" s="134">
        <v>6.4</v>
      </c>
      <c r="N50" s="134">
        <v>6.5</v>
      </c>
      <c r="O50" s="134">
        <v>6.3</v>
      </c>
      <c r="P50" s="134">
        <v>6.3</v>
      </c>
      <c r="Q50" s="134">
        <v>5.7</v>
      </c>
      <c r="R50" s="134">
        <v>5.6</v>
      </c>
    </row>
    <row r="51" spans="4:18" x14ac:dyDescent="0.35">
      <c r="D51" s="133" t="s">
        <v>306</v>
      </c>
      <c r="E51" s="134" t="s">
        <v>449</v>
      </c>
      <c r="F51" s="134">
        <v>6</v>
      </c>
      <c r="G51" s="134">
        <v>6.3</v>
      </c>
      <c r="H51" s="134" t="s">
        <v>366</v>
      </c>
      <c r="I51" s="134">
        <v>5.7</v>
      </c>
      <c r="J51" s="134" t="s">
        <v>366</v>
      </c>
      <c r="K51" s="134">
        <v>5.0999999999999996</v>
      </c>
      <c r="L51" s="134">
        <v>6.9</v>
      </c>
      <c r="M51" s="134">
        <v>6.7</v>
      </c>
      <c r="N51" s="134">
        <v>6.3</v>
      </c>
      <c r="O51" s="134">
        <v>6.2</v>
      </c>
      <c r="P51" s="134">
        <v>5.8</v>
      </c>
      <c r="Q51" s="134">
        <v>5.3</v>
      </c>
      <c r="R51" s="134" t="s">
        <v>366</v>
      </c>
    </row>
    <row r="52" spans="4:18" x14ac:dyDescent="0.35">
      <c r="D52" s="133" t="s">
        <v>306</v>
      </c>
      <c r="E52" s="134" t="s">
        <v>450</v>
      </c>
      <c r="F52" s="134">
        <v>6</v>
      </c>
      <c r="G52" s="134">
        <v>6.8</v>
      </c>
      <c r="H52" s="134" t="s">
        <v>366</v>
      </c>
      <c r="I52" s="134">
        <v>6</v>
      </c>
      <c r="J52" s="134" t="s">
        <v>366</v>
      </c>
      <c r="K52" s="134">
        <v>8</v>
      </c>
      <c r="L52" s="134">
        <v>6.7</v>
      </c>
      <c r="M52" s="134">
        <v>6</v>
      </c>
      <c r="N52" s="134">
        <v>7</v>
      </c>
      <c r="O52" s="134">
        <v>6.7</v>
      </c>
      <c r="P52" s="134">
        <v>6.7</v>
      </c>
      <c r="Q52" s="134">
        <v>6</v>
      </c>
      <c r="R52" s="134" t="s">
        <v>366</v>
      </c>
    </row>
    <row r="53" spans="4:18" ht="29" x14ac:dyDescent="0.35">
      <c r="D53" s="135" t="s">
        <v>206</v>
      </c>
      <c r="E53" s="134" t="s">
        <v>300</v>
      </c>
      <c r="F53" s="134">
        <v>6.4</v>
      </c>
      <c r="G53" s="134">
        <v>7</v>
      </c>
      <c r="H53" s="134">
        <v>5.8</v>
      </c>
      <c r="I53" s="134">
        <v>6.1</v>
      </c>
      <c r="J53" s="134" t="s">
        <v>366</v>
      </c>
      <c r="K53" s="134">
        <v>6.7</v>
      </c>
      <c r="L53" s="134">
        <v>7.1</v>
      </c>
      <c r="M53" s="134">
        <v>6.9</v>
      </c>
      <c r="N53" s="134">
        <v>7.2</v>
      </c>
      <c r="O53" s="134">
        <v>6.3</v>
      </c>
      <c r="P53" s="134">
        <v>5.7</v>
      </c>
      <c r="Q53" s="134">
        <v>6.3</v>
      </c>
      <c r="R53" s="134">
        <v>5.7</v>
      </c>
    </row>
    <row r="54" spans="4:18" ht="29" x14ac:dyDescent="0.35">
      <c r="D54" s="135" t="s">
        <v>206</v>
      </c>
      <c r="E54" s="134" t="s">
        <v>449</v>
      </c>
      <c r="F54" s="134">
        <v>6.3</v>
      </c>
      <c r="G54" s="134">
        <v>7.1</v>
      </c>
      <c r="H54" s="134" t="s">
        <v>366</v>
      </c>
      <c r="I54" s="134">
        <v>6.1</v>
      </c>
      <c r="J54" s="134" t="s">
        <v>366</v>
      </c>
      <c r="K54" s="134">
        <v>5.4</v>
      </c>
      <c r="L54" s="134">
        <v>7.1</v>
      </c>
      <c r="M54" s="134">
        <v>7.1</v>
      </c>
      <c r="N54" s="134" t="s">
        <v>366</v>
      </c>
      <c r="O54" s="134">
        <v>6</v>
      </c>
      <c r="P54" s="134" t="s">
        <v>366</v>
      </c>
      <c r="Q54" s="134">
        <v>5.9</v>
      </c>
      <c r="R54" s="134" t="s">
        <v>366</v>
      </c>
    </row>
    <row r="55" spans="4:18" ht="29" x14ac:dyDescent="0.35">
      <c r="D55" s="135" t="s">
        <v>206</v>
      </c>
      <c r="E55" s="134" t="s">
        <v>450</v>
      </c>
      <c r="F55" s="134">
        <v>6.3</v>
      </c>
      <c r="G55" s="134">
        <v>6.9</v>
      </c>
      <c r="H55" s="134" t="s">
        <v>366</v>
      </c>
      <c r="I55" s="134">
        <v>6.1</v>
      </c>
      <c r="J55" s="134" t="s">
        <v>366</v>
      </c>
      <c r="K55" s="134">
        <v>8.1</v>
      </c>
      <c r="L55" s="134">
        <v>7</v>
      </c>
      <c r="M55" s="134">
        <v>6.5</v>
      </c>
      <c r="N55" s="134" t="s">
        <v>366</v>
      </c>
      <c r="O55" s="134">
        <v>7</v>
      </c>
      <c r="P55" s="134" t="s">
        <v>366</v>
      </c>
      <c r="Q55" s="134">
        <v>6.4</v>
      </c>
      <c r="R55" s="134" t="s">
        <v>366</v>
      </c>
    </row>
    <row r="56" spans="4:18" x14ac:dyDescent="0.35">
      <c r="D56" s="135" t="s">
        <v>205</v>
      </c>
      <c r="E56" s="134" t="s">
        <v>300</v>
      </c>
      <c r="F56" s="134">
        <v>5.8</v>
      </c>
      <c r="G56" s="134">
        <v>6.5</v>
      </c>
      <c r="H56" s="134">
        <v>4.5999999999999996</v>
      </c>
      <c r="I56" s="134">
        <v>5.6</v>
      </c>
      <c r="J56" s="134" t="s">
        <v>366</v>
      </c>
      <c r="K56" s="134">
        <v>6.3</v>
      </c>
      <c r="L56" s="134">
        <v>6.5</v>
      </c>
      <c r="M56" s="134">
        <v>5.9</v>
      </c>
      <c r="N56" s="134">
        <v>5.8</v>
      </c>
      <c r="O56" s="134">
        <v>6.4</v>
      </c>
      <c r="P56" s="134">
        <v>7</v>
      </c>
      <c r="Q56" s="134">
        <v>5.2</v>
      </c>
      <c r="R56" s="134">
        <v>5.5</v>
      </c>
    </row>
    <row r="57" spans="4:18" x14ac:dyDescent="0.35">
      <c r="D57" s="135" t="s">
        <v>205</v>
      </c>
      <c r="E57" s="134" t="s">
        <v>449</v>
      </c>
      <c r="F57" s="134">
        <v>5.8</v>
      </c>
      <c r="G57" s="134">
        <v>5.4</v>
      </c>
      <c r="H57" s="134" t="s">
        <v>366</v>
      </c>
      <c r="I57" s="134">
        <v>5.3</v>
      </c>
      <c r="J57" s="134" t="s">
        <v>366</v>
      </c>
      <c r="K57" s="134">
        <v>4.8</v>
      </c>
      <c r="L57" s="134">
        <v>6.7</v>
      </c>
      <c r="M57" s="134">
        <v>6.2</v>
      </c>
      <c r="N57" s="134" t="s">
        <v>366</v>
      </c>
      <c r="O57" s="134">
        <v>6.4</v>
      </c>
      <c r="P57" s="134" t="s">
        <v>366</v>
      </c>
      <c r="Q57" s="134">
        <v>4.8</v>
      </c>
      <c r="R57" s="134" t="s">
        <v>366</v>
      </c>
    </row>
    <row r="58" spans="4:18" x14ac:dyDescent="0.35">
      <c r="D58" s="135" t="s">
        <v>205</v>
      </c>
      <c r="E58" s="134" t="s">
        <v>450</v>
      </c>
      <c r="F58" s="134">
        <v>5.7</v>
      </c>
      <c r="G58" s="134">
        <v>6.8</v>
      </c>
      <c r="H58" s="134" t="s">
        <v>366</v>
      </c>
      <c r="I58" s="134">
        <v>6</v>
      </c>
      <c r="J58" s="134" t="s">
        <v>366</v>
      </c>
      <c r="K58" s="134">
        <v>7.8</v>
      </c>
      <c r="L58" s="134">
        <v>6.5</v>
      </c>
      <c r="M58" s="134">
        <v>5.4</v>
      </c>
      <c r="N58" s="134" t="s">
        <v>366</v>
      </c>
      <c r="O58" s="134">
        <v>6.3</v>
      </c>
      <c r="P58" s="134" t="s">
        <v>366</v>
      </c>
      <c r="Q58" s="134">
        <v>5.7</v>
      </c>
      <c r="R58" s="134" t="s">
        <v>366</v>
      </c>
    </row>
    <row r="59" spans="4:18" x14ac:dyDescent="0.35">
      <c r="D59" s="136" t="s">
        <v>309</v>
      </c>
      <c r="E59" s="132" t="s">
        <v>300</v>
      </c>
      <c r="F59" s="132">
        <v>7.9</v>
      </c>
      <c r="G59" s="132">
        <v>8.1999999999999993</v>
      </c>
      <c r="H59" s="132">
        <v>7.5</v>
      </c>
      <c r="I59" s="132">
        <v>7.4</v>
      </c>
      <c r="J59" s="132" t="s">
        <v>366</v>
      </c>
      <c r="K59" s="132">
        <v>7.4</v>
      </c>
      <c r="L59" s="132">
        <v>8.1</v>
      </c>
      <c r="M59" s="132">
        <v>7.6</v>
      </c>
      <c r="N59" s="132">
        <v>7.6</v>
      </c>
      <c r="O59" s="132">
        <v>7.1</v>
      </c>
      <c r="P59" s="132">
        <v>7.7</v>
      </c>
      <c r="Q59" s="132">
        <v>6.3</v>
      </c>
      <c r="R59" s="132">
        <v>7.6</v>
      </c>
    </row>
    <row r="60" spans="4:18" x14ac:dyDescent="0.35">
      <c r="D60" s="136" t="s">
        <v>309</v>
      </c>
      <c r="E60" s="132" t="s">
        <v>449</v>
      </c>
      <c r="F60" s="132">
        <v>7.9</v>
      </c>
      <c r="G60" s="132">
        <v>7.6</v>
      </c>
      <c r="H60" s="132" t="s">
        <v>366</v>
      </c>
      <c r="I60" s="132">
        <v>7.1</v>
      </c>
      <c r="J60" s="132" t="s">
        <v>366</v>
      </c>
      <c r="K60" s="132">
        <v>6.3</v>
      </c>
      <c r="L60" s="132">
        <v>8.1999999999999993</v>
      </c>
      <c r="M60" s="132">
        <v>7.7</v>
      </c>
      <c r="N60" s="132">
        <v>7.6</v>
      </c>
      <c r="O60" s="132">
        <v>6.7</v>
      </c>
      <c r="P60" s="132">
        <v>7.2</v>
      </c>
      <c r="Q60" s="132">
        <v>5.7</v>
      </c>
      <c r="R60" s="132" t="s">
        <v>366</v>
      </c>
    </row>
    <row r="61" spans="4:18" x14ac:dyDescent="0.35">
      <c r="D61" s="136" t="s">
        <v>309</v>
      </c>
      <c r="E61" s="132" t="s">
        <v>450</v>
      </c>
      <c r="F61" s="132">
        <v>7.9</v>
      </c>
      <c r="G61" s="132">
        <v>8.4</v>
      </c>
      <c r="H61" s="132" t="s">
        <v>366</v>
      </c>
      <c r="I61" s="132">
        <v>7.9</v>
      </c>
      <c r="J61" s="132" t="s">
        <v>366</v>
      </c>
      <c r="K61" s="132">
        <v>8.6</v>
      </c>
      <c r="L61" s="132">
        <v>8.1</v>
      </c>
      <c r="M61" s="132">
        <v>7.4</v>
      </c>
      <c r="N61" s="132">
        <v>8</v>
      </c>
      <c r="O61" s="132">
        <v>8.3000000000000007</v>
      </c>
      <c r="P61" s="132">
        <v>7.9</v>
      </c>
      <c r="Q61" s="132">
        <v>6.5</v>
      </c>
      <c r="R61" s="132" t="s">
        <v>366</v>
      </c>
    </row>
    <row r="62" spans="4:18" x14ac:dyDescent="0.35">
      <c r="D62" s="137" t="s">
        <v>208</v>
      </c>
      <c r="E62" s="132" t="s">
        <v>300</v>
      </c>
      <c r="F62" s="132">
        <v>8.1999999999999993</v>
      </c>
      <c r="G62" s="132">
        <v>8.5</v>
      </c>
      <c r="H62" s="132">
        <v>8.1</v>
      </c>
      <c r="I62" s="132">
        <v>7.9</v>
      </c>
      <c r="J62" s="132" t="s">
        <v>366</v>
      </c>
      <c r="K62" s="132">
        <v>7.9</v>
      </c>
      <c r="L62" s="132">
        <v>8.6999999999999993</v>
      </c>
      <c r="M62" s="132">
        <v>7.6</v>
      </c>
      <c r="N62" s="132">
        <v>8</v>
      </c>
      <c r="O62" s="132">
        <v>6.8</v>
      </c>
      <c r="P62" s="132">
        <v>7.6</v>
      </c>
      <c r="Q62" s="132">
        <v>6.8</v>
      </c>
      <c r="R62" s="132">
        <v>7.8</v>
      </c>
    </row>
    <row r="63" spans="4:18" x14ac:dyDescent="0.35">
      <c r="D63" s="137" t="s">
        <v>208</v>
      </c>
      <c r="E63" s="132" t="s">
        <v>449</v>
      </c>
      <c r="F63" s="132">
        <v>8.1999999999999993</v>
      </c>
      <c r="G63" s="132">
        <v>8</v>
      </c>
      <c r="H63" s="132" t="s">
        <v>366</v>
      </c>
      <c r="I63" s="132">
        <v>7.5</v>
      </c>
      <c r="J63" s="132" t="s">
        <v>366</v>
      </c>
      <c r="K63" s="132">
        <v>6.8</v>
      </c>
      <c r="L63" s="132">
        <v>8.6999999999999993</v>
      </c>
      <c r="M63" s="132">
        <v>7.7</v>
      </c>
      <c r="N63" s="132" t="s">
        <v>366</v>
      </c>
      <c r="O63" s="132">
        <v>6.4</v>
      </c>
      <c r="P63" s="132" t="s">
        <v>366</v>
      </c>
      <c r="Q63" s="132">
        <v>5.8</v>
      </c>
      <c r="R63" s="132" t="s">
        <v>366</v>
      </c>
    </row>
    <row r="64" spans="4:18" x14ac:dyDescent="0.35">
      <c r="D64" s="137" t="s">
        <v>208</v>
      </c>
      <c r="E64" s="132" t="s">
        <v>450</v>
      </c>
      <c r="F64" s="132">
        <v>8.4</v>
      </c>
      <c r="G64" s="132">
        <v>8.6</v>
      </c>
      <c r="H64" s="132" t="s">
        <v>366</v>
      </c>
      <c r="I64" s="132">
        <v>8.3000000000000007</v>
      </c>
      <c r="J64" s="132" t="s">
        <v>366</v>
      </c>
      <c r="K64" s="132">
        <v>9</v>
      </c>
      <c r="L64" s="132">
        <v>8.8000000000000007</v>
      </c>
      <c r="M64" s="132">
        <v>7.4</v>
      </c>
      <c r="N64" s="132" t="s">
        <v>366</v>
      </c>
      <c r="O64" s="132">
        <v>7.7</v>
      </c>
      <c r="P64" s="132" t="s">
        <v>366</v>
      </c>
      <c r="Q64" s="132">
        <v>7.3</v>
      </c>
      <c r="R64" s="132" t="s">
        <v>366</v>
      </c>
    </row>
    <row r="65" spans="4:18" ht="29" x14ac:dyDescent="0.35">
      <c r="D65" s="137" t="s">
        <v>207</v>
      </c>
      <c r="E65" s="132" t="s">
        <v>300</v>
      </c>
      <c r="F65" s="132">
        <v>7.5</v>
      </c>
      <c r="G65" s="132">
        <v>7.9</v>
      </c>
      <c r="H65" s="132">
        <v>6.7</v>
      </c>
      <c r="I65" s="132">
        <v>7</v>
      </c>
      <c r="J65" s="132" t="s">
        <v>366</v>
      </c>
      <c r="K65" s="132">
        <v>6.8</v>
      </c>
      <c r="L65" s="132">
        <v>7.5</v>
      </c>
      <c r="M65" s="132">
        <v>7.6</v>
      </c>
      <c r="N65" s="132">
        <v>7.2</v>
      </c>
      <c r="O65" s="132">
        <v>7.4</v>
      </c>
      <c r="P65" s="132">
        <v>7.7</v>
      </c>
      <c r="Q65" s="132">
        <v>5.7</v>
      </c>
      <c r="R65" s="132">
        <v>7.4</v>
      </c>
    </row>
    <row r="66" spans="4:18" ht="29" x14ac:dyDescent="0.35">
      <c r="D66" s="137" t="s">
        <v>207</v>
      </c>
      <c r="E66" s="132" t="s">
        <v>449</v>
      </c>
      <c r="F66" s="132">
        <v>7.6</v>
      </c>
      <c r="G66" s="132">
        <v>7.1</v>
      </c>
      <c r="H66" s="132" t="s">
        <v>366</v>
      </c>
      <c r="I66" s="132">
        <v>6.6</v>
      </c>
      <c r="J66" s="132" t="s">
        <v>366</v>
      </c>
      <c r="K66" s="132">
        <v>5.7</v>
      </c>
      <c r="L66" s="132">
        <v>7.7</v>
      </c>
      <c r="M66" s="132">
        <v>7.7</v>
      </c>
      <c r="N66" s="132" t="s">
        <v>366</v>
      </c>
      <c r="O66" s="132">
        <v>6.9</v>
      </c>
      <c r="P66" s="132" t="s">
        <v>366</v>
      </c>
      <c r="Q66" s="132">
        <v>5.5</v>
      </c>
      <c r="R66" s="132" t="s">
        <v>366</v>
      </c>
    </row>
    <row r="67" spans="4:18" ht="29" x14ac:dyDescent="0.35">
      <c r="D67" s="137" t="s">
        <v>207</v>
      </c>
      <c r="E67" s="132" t="s">
        <v>450</v>
      </c>
      <c r="F67" s="132">
        <v>7.3</v>
      </c>
      <c r="G67" s="132">
        <v>8.1</v>
      </c>
      <c r="H67" s="132" t="s">
        <v>366</v>
      </c>
      <c r="I67" s="132">
        <v>7.4</v>
      </c>
      <c r="J67" s="132" t="s">
        <v>366</v>
      </c>
      <c r="K67" s="132">
        <v>8.1999999999999993</v>
      </c>
      <c r="L67" s="132">
        <v>7.3</v>
      </c>
      <c r="M67" s="132">
        <v>7.5</v>
      </c>
      <c r="N67" s="132" t="s">
        <v>366</v>
      </c>
      <c r="O67" s="132">
        <v>8.9</v>
      </c>
      <c r="P67" s="132" t="s">
        <v>366</v>
      </c>
      <c r="Q67" s="132">
        <v>5.6</v>
      </c>
      <c r="R67" s="132" t="s">
        <v>366</v>
      </c>
    </row>
    <row r="68" spans="4:18" x14ac:dyDescent="0.35">
      <c r="D68" s="133" t="s">
        <v>308</v>
      </c>
      <c r="E68" s="134" t="s">
        <v>300</v>
      </c>
      <c r="F68" s="134">
        <v>7.1</v>
      </c>
      <c r="G68" s="134">
        <v>7.6</v>
      </c>
      <c r="H68" s="134">
        <v>6.7</v>
      </c>
      <c r="I68" s="134">
        <v>7</v>
      </c>
      <c r="J68" s="134" t="s">
        <v>366</v>
      </c>
      <c r="K68" s="134">
        <v>7</v>
      </c>
      <c r="L68" s="134">
        <v>7.9</v>
      </c>
      <c r="M68" s="134">
        <v>6.6</v>
      </c>
      <c r="N68" s="134">
        <v>6</v>
      </c>
      <c r="O68" s="134">
        <v>6.4</v>
      </c>
      <c r="P68" s="134">
        <v>8.4</v>
      </c>
      <c r="Q68" s="134">
        <v>6.8</v>
      </c>
      <c r="R68" s="134">
        <v>6</v>
      </c>
    </row>
    <row r="69" spans="4:18" x14ac:dyDescent="0.35">
      <c r="D69" s="133" t="s">
        <v>308</v>
      </c>
      <c r="E69" s="134" t="s">
        <v>449</v>
      </c>
      <c r="F69" s="134">
        <v>6.8</v>
      </c>
      <c r="G69" s="134">
        <v>7.2</v>
      </c>
      <c r="H69" s="134" t="s">
        <v>366</v>
      </c>
      <c r="I69" s="134">
        <v>6.8</v>
      </c>
      <c r="J69" s="134" t="s">
        <v>366</v>
      </c>
      <c r="K69" s="134">
        <v>6.3</v>
      </c>
      <c r="L69" s="134">
        <v>8</v>
      </c>
      <c r="M69" s="134">
        <v>6.4</v>
      </c>
      <c r="N69" s="134">
        <v>5.9</v>
      </c>
      <c r="O69" s="134">
        <v>6.3</v>
      </c>
      <c r="P69" s="134">
        <v>8.1</v>
      </c>
      <c r="Q69" s="134">
        <v>5.9</v>
      </c>
      <c r="R69" s="134" t="s">
        <v>366</v>
      </c>
    </row>
    <row r="70" spans="4:18" x14ac:dyDescent="0.35">
      <c r="D70" s="133" t="s">
        <v>308</v>
      </c>
      <c r="E70" s="134" t="s">
        <v>450</v>
      </c>
      <c r="F70" s="134">
        <v>7.5</v>
      </c>
      <c r="G70" s="134">
        <v>7.8</v>
      </c>
      <c r="H70" s="134" t="s">
        <v>366</v>
      </c>
      <c r="I70" s="134">
        <v>7.2</v>
      </c>
      <c r="J70" s="134" t="s">
        <v>366</v>
      </c>
      <c r="K70" s="134">
        <v>8</v>
      </c>
      <c r="L70" s="134">
        <v>8</v>
      </c>
      <c r="M70" s="134">
        <v>6.9</v>
      </c>
      <c r="N70" s="134">
        <v>7</v>
      </c>
      <c r="O70" s="134">
        <v>6.5</v>
      </c>
      <c r="P70" s="134">
        <v>8.5</v>
      </c>
      <c r="Q70" s="134">
        <v>7.6</v>
      </c>
      <c r="R70" s="134" t="s">
        <v>366</v>
      </c>
    </row>
    <row r="71" spans="4:18" x14ac:dyDescent="0.35">
      <c r="D71" s="135" t="s">
        <v>210</v>
      </c>
      <c r="E71" s="134" t="s">
        <v>300</v>
      </c>
      <c r="F71" s="134">
        <v>7.1</v>
      </c>
      <c r="G71" s="134">
        <v>7.2</v>
      </c>
      <c r="H71" s="134">
        <v>6.7</v>
      </c>
      <c r="I71" s="134">
        <v>7</v>
      </c>
      <c r="J71" s="134" t="s">
        <v>366</v>
      </c>
      <c r="K71" s="134">
        <v>7</v>
      </c>
      <c r="L71" s="134">
        <v>7.6</v>
      </c>
      <c r="M71" s="134">
        <v>6.4</v>
      </c>
      <c r="N71" s="134">
        <v>6.7</v>
      </c>
      <c r="O71" s="134">
        <v>6.6</v>
      </c>
      <c r="P71" s="134">
        <v>8.1</v>
      </c>
      <c r="Q71" s="134">
        <v>6.9</v>
      </c>
      <c r="R71" s="134">
        <v>6.5</v>
      </c>
    </row>
    <row r="72" spans="4:18" x14ac:dyDescent="0.35">
      <c r="D72" s="135" t="s">
        <v>210</v>
      </c>
      <c r="E72" s="134" t="s">
        <v>449</v>
      </c>
      <c r="F72" s="134">
        <v>6.9</v>
      </c>
      <c r="G72" s="134">
        <v>6.4</v>
      </c>
      <c r="H72" s="134" t="s">
        <v>366</v>
      </c>
      <c r="I72" s="134">
        <v>6.9</v>
      </c>
      <c r="J72" s="134" t="s">
        <v>366</v>
      </c>
      <c r="K72" s="134">
        <v>6.1</v>
      </c>
      <c r="L72" s="134">
        <v>7.7</v>
      </c>
      <c r="M72" s="134">
        <v>6.3</v>
      </c>
      <c r="N72" s="134" t="s">
        <v>366</v>
      </c>
      <c r="O72" s="134">
        <v>6.4</v>
      </c>
      <c r="P72" s="134" t="s">
        <v>366</v>
      </c>
      <c r="Q72" s="134">
        <v>5.5</v>
      </c>
      <c r="R72" s="134" t="s">
        <v>366</v>
      </c>
    </row>
    <row r="73" spans="4:18" x14ac:dyDescent="0.35">
      <c r="D73" s="135" t="s">
        <v>210</v>
      </c>
      <c r="E73" s="134" t="s">
        <v>450</v>
      </c>
      <c r="F73" s="134">
        <v>7.5</v>
      </c>
      <c r="G73" s="134">
        <v>7.4</v>
      </c>
      <c r="H73" s="134" t="s">
        <v>366</v>
      </c>
      <c r="I73" s="134">
        <v>7.3</v>
      </c>
      <c r="J73" s="134" t="s">
        <v>366</v>
      </c>
      <c r="K73" s="134">
        <v>8.1</v>
      </c>
      <c r="L73" s="134">
        <v>7.6</v>
      </c>
      <c r="M73" s="134">
        <v>6.7</v>
      </c>
      <c r="N73" s="134" t="s">
        <v>366</v>
      </c>
      <c r="O73" s="134">
        <v>7</v>
      </c>
      <c r="P73" s="134" t="s">
        <v>366</v>
      </c>
      <c r="Q73" s="134">
        <v>8.3000000000000007</v>
      </c>
      <c r="R73" s="134" t="s">
        <v>366</v>
      </c>
    </row>
    <row r="74" spans="4:18" x14ac:dyDescent="0.35">
      <c r="D74" s="135" t="s">
        <v>209</v>
      </c>
      <c r="E74" s="134" t="s">
        <v>300</v>
      </c>
      <c r="F74" s="134">
        <v>7.1</v>
      </c>
      <c r="G74" s="134">
        <v>8</v>
      </c>
      <c r="H74" s="134">
        <v>6.7</v>
      </c>
      <c r="I74" s="134">
        <v>6.9</v>
      </c>
      <c r="J74" s="134" t="s">
        <v>366</v>
      </c>
      <c r="K74" s="134">
        <v>7</v>
      </c>
      <c r="L74" s="134">
        <v>8.3000000000000007</v>
      </c>
      <c r="M74" s="134">
        <v>6.7</v>
      </c>
      <c r="N74" s="134">
        <v>5.4</v>
      </c>
      <c r="O74" s="134">
        <v>6.1</v>
      </c>
      <c r="P74" s="134">
        <v>8.6</v>
      </c>
      <c r="Q74" s="134">
        <v>6.7</v>
      </c>
      <c r="R74" s="134">
        <v>5.6</v>
      </c>
    </row>
    <row r="75" spans="4:18" x14ac:dyDescent="0.35">
      <c r="D75" s="135" t="s">
        <v>209</v>
      </c>
      <c r="E75" s="134" t="s">
        <v>449</v>
      </c>
      <c r="F75" s="134">
        <v>6.8</v>
      </c>
      <c r="G75" s="134">
        <v>7.9</v>
      </c>
      <c r="H75" s="134" t="s">
        <v>366</v>
      </c>
      <c r="I75" s="134">
        <v>6.8</v>
      </c>
      <c r="J75" s="134" t="s">
        <v>366</v>
      </c>
      <c r="K75" s="134">
        <v>6.5</v>
      </c>
      <c r="L75" s="134">
        <v>8.3000000000000007</v>
      </c>
      <c r="M75" s="134">
        <v>6.6</v>
      </c>
      <c r="N75" s="134" t="s">
        <v>366</v>
      </c>
      <c r="O75" s="134">
        <v>6.2</v>
      </c>
      <c r="P75" s="134" t="s">
        <v>366</v>
      </c>
      <c r="Q75" s="134">
        <v>6.4</v>
      </c>
      <c r="R75" s="134" t="s">
        <v>366</v>
      </c>
    </row>
    <row r="76" spans="4:18" x14ac:dyDescent="0.35">
      <c r="D76" s="135" t="s">
        <v>209</v>
      </c>
      <c r="E76" s="134" t="s">
        <v>450</v>
      </c>
      <c r="F76" s="134">
        <v>7.6</v>
      </c>
      <c r="G76" s="134">
        <v>8.1</v>
      </c>
      <c r="H76" s="134" t="s">
        <v>366</v>
      </c>
      <c r="I76" s="134">
        <v>7.1</v>
      </c>
      <c r="J76" s="134" t="s">
        <v>366</v>
      </c>
      <c r="K76" s="134">
        <v>7.9</v>
      </c>
      <c r="L76" s="134">
        <v>8.4</v>
      </c>
      <c r="M76" s="134">
        <v>7.1</v>
      </c>
      <c r="N76" s="134" t="s">
        <v>366</v>
      </c>
      <c r="O76" s="134">
        <v>6</v>
      </c>
      <c r="P76" s="134" t="s">
        <v>366</v>
      </c>
      <c r="Q76" s="134">
        <v>6.9</v>
      </c>
      <c r="R76" s="134" t="s">
        <v>366</v>
      </c>
    </row>
    <row r="77" spans="4:18" x14ac:dyDescent="0.35">
      <c r="D77" s="136" t="s">
        <v>281</v>
      </c>
      <c r="E77" s="132" t="s">
        <v>300</v>
      </c>
      <c r="F77" s="132">
        <v>5.8</v>
      </c>
      <c r="G77" s="132">
        <v>6.4</v>
      </c>
      <c r="H77" s="132">
        <v>5.0999999999999996</v>
      </c>
      <c r="I77" s="132">
        <v>5.5</v>
      </c>
      <c r="J77" s="132" t="s">
        <v>366</v>
      </c>
      <c r="K77" s="132">
        <v>5.7</v>
      </c>
      <c r="L77" s="132">
        <v>5.7</v>
      </c>
      <c r="M77" s="132">
        <v>5.0999999999999996</v>
      </c>
      <c r="N77" s="132">
        <v>5.7</v>
      </c>
      <c r="O77" s="132">
        <v>6.3</v>
      </c>
      <c r="P77" s="132">
        <v>4.5</v>
      </c>
      <c r="Q77" s="132">
        <v>5.3</v>
      </c>
      <c r="R77" s="132">
        <v>5.2</v>
      </c>
    </row>
    <row r="78" spans="4:18" x14ac:dyDescent="0.35">
      <c r="D78" s="136" t="s">
        <v>281</v>
      </c>
      <c r="E78" s="132" t="s">
        <v>449</v>
      </c>
      <c r="F78" s="132">
        <v>5.6</v>
      </c>
      <c r="G78" s="132">
        <v>5.2</v>
      </c>
      <c r="H78" s="132" t="s">
        <v>366</v>
      </c>
      <c r="I78" s="132">
        <v>5.3</v>
      </c>
      <c r="J78" s="132" t="s">
        <v>366</v>
      </c>
      <c r="K78" s="132">
        <v>4.5999999999999996</v>
      </c>
      <c r="L78" s="132">
        <v>5.7</v>
      </c>
      <c r="M78" s="132">
        <v>4.9000000000000004</v>
      </c>
      <c r="N78" s="132">
        <v>5.8</v>
      </c>
      <c r="O78" s="132">
        <v>6.3</v>
      </c>
      <c r="P78" s="132">
        <v>4.5</v>
      </c>
      <c r="Q78" s="132">
        <v>5.3</v>
      </c>
      <c r="R78" s="132" t="s">
        <v>366</v>
      </c>
    </row>
    <row r="79" spans="4:18" x14ac:dyDescent="0.35">
      <c r="D79" s="136" t="s">
        <v>281</v>
      </c>
      <c r="E79" s="132" t="s">
        <v>450</v>
      </c>
      <c r="F79" s="132">
        <v>5.9</v>
      </c>
      <c r="G79" s="132">
        <v>6.7</v>
      </c>
      <c r="H79" s="132" t="s">
        <v>366</v>
      </c>
      <c r="I79" s="132">
        <v>5.8</v>
      </c>
      <c r="J79" s="132" t="s">
        <v>366</v>
      </c>
      <c r="K79" s="132">
        <v>7</v>
      </c>
      <c r="L79" s="132">
        <v>5.6</v>
      </c>
      <c r="M79" s="132">
        <v>5.6</v>
      </c>
      <c r="N79" s="132">
        <v>5.7</v>
      </c>
      <c r="O79" s="132">
        <v>6.5</v>
      </c>
      <c r="P79" s="132">
        <v>4.5</v>
      </c>
      <c r="Q79" s="132">
        <v>5.4</v>
      </c>
      <c r="R79" s="132" t="s">
        <v>366</v>
      </c>
    </row>
    <row r="80" spans="4:18" ht="29" x14ac:dyDescent="0.35">
      <c r="D80" s="137" t="s">
        <v>212</v>
      </c>
      <c r="E80" s="132" t="s">
        <v>300</v>
      </c>
      <c r="F80" s="132">
        <v>5.6</v>
      </c>
      <c r="G80" s="132">
        <v>6.2</v>
      </c>
      <c r="H80" s="132">
        <v>4.5999999999999996</v>
      </c>
      <c r="I80" s="132">
        <v>5.0999999999999996</v>
      </c>
      <c r="J80" s="132" t="s">
        <v>366</v>
      </c>
      <c r="K80" s="132">
        <v>5.4</v>
      </c>
      <c r="L80" s="132">
        <v>5.2</v>
      </c>
      <c r="M80" s="132">
        <v>5.0999999999999996</v>
      </c>
      <c r="N80" s="132">
        <v>5.5</v>
      </c>
      <c r="O80" s="132">
        <v>6.7</v>
      </c>
      <c r="P80" s="132">
        <v>4.3</v>
      </c>
      <c r="Q80" s="132">
        <v>4.9000000000000004</v>
      </c>
      <c r="R80" s="132">
        <v>5.2</v>
      </c>
    </row>
    <row r="81" spans="4:18" ht="29" x14ac:dyDescent="0.35">
      <c r="D81" s="137" t="s">
        <v>212</v>
      </c>
      <c r="E81" s="132" t="s">
        <v>449</v>
      </c>
      <c r="F81" s="132">
        <v>5.4</v>
      </c>
      <c r="G81" s="132">
        <v>4.8</v>
      </c>
      <c r="H81" s="132" t="s">
        <v>366</v>
      </c>
      <c r="I81" s="132">
        <v>5</v>
      </c>
      <c r="J81" s="132" t="s">
        <v>366</v>
      </c>
      <c r="K81" s="132">
        <v>4.4000000000000004</v>
      </c>
      <c r="L81" s="132">
        <v>5.3</v>
      </c>
      <c r="M81" s="132">
        <v>5</v>
      </c>
      <c r="N81" s="132" t="s">
        <v>366</v>
      </c>
      <c r="O81" s="132">
        <v>6.7</v>
      </c>
      <c r="P81" s="132" t="s">
        <v>366</v>
      </c>
      <c r="Q81" s="132">
        <v>4.5</v>
      </c>
      <c r="R81" s="132" t="s">
        <v>366</v>
      </c>
    </row>
    <row r="82" spans="4:18" ht="29" x14ac:dyDescent="0.35">
      <c r="D82" s="137" t="s">
        <v>212</v>
      </c>
      <c r="E82" s="132" t="s">
        <v>450</v>
      </c>
      <c r="F82" s="132">
        <v>5.7</v>
      </c>
      <c r="G82" s="132">
        <v>6.6</v>
      </c>
      <c r="H82" s="132" t="s">
        <v>366</v>
      </c>
      <c r="I82" s="132">
        <v>5.3</v>
      </c>
      <c r="J82" s="132" t="s">
        <v>366</v>
      </c>
      <c r="K82" s="132">
        <v>6.7</v>
      </c>
      <c r="L82" s="132">
        <v>5.0999999999999996</v>
      </c>
      <c r="M82" s="132">
        <v>5.3</v>
      </c>
      <c r="N82" s="132" t="s">
        <v>366</v>
      </c>
      <c r="O82" s="132">
        <v>6.7</v>
      </c>
      <c r="P82" s="132" t="s">
        <v>366</v>
      </c>
      <c r="Q82" s="132">
        <v>5.7</v>
      </c>
      <c r="R82" s="132" t="s">
        <v>366</v>
      </c>
    </row>
    <row r="83" spans="4:18" ht="29" x14ac:dyDescent="0.35">
      <c r="D83" s="137" t="s">
        <v>213</v>
      </c>
      <c r="E83" s="132" t="s">
        <v>300</v>
      </c>
      <c r="F83" s="132">
        <v>5.9</v>
      </c>
      <c r="G83" s="132">
        <v>6.6</v>
      </c>
      <c r="H83" s="132">
        <v>5.6</v>
      </c>
      <c r="I83" s="132">
        <v>5.8</v>
      </c>
      <c r="J83" s="132" t="s">
        <v>366</v>
      </c>
      <c r="K83" s="132">
        <v>6</v>
      </c>
      <c r="L83" s="132">
        <v>6.2</v>
      </c>
      <c r="M83" s="132">
        <v>5.2</v>
      </c>
      <c r="N83" s="132">
        <v>5.9</v>
      </c>
      <c r="O83" s="132">
        <v>6</v>
      </c>
      <c r="P83" s="132">
        <v>4.7</v>
      </c>
      <c r="Q83" s="132">
        <v>5.7</v>
      </c>
      <c r="R83" s="132">
        <v>5.2</v>
      </c>
    </row>
    <row r="84" spans="4:18" ht="29" x14ac:dyDescent="0.35">
      <c r="D84" s="137" t="s">
        <v>213</v>
      </c>
      <c r="E84" s="132" t="s">
        <v>449</v>
      </c>
      <c r="F84" s="132">
        <v>5.8</v>
      </c>
      <c r="G84" s="132">
        <v>5.6</v>
      </c>
      <c r="H84" s="132" t="s">
        <v>366</v>
      </c>
      <c r="I84" s="132">
        <v>5.5</v>
      </c>
      <c r="J84" s="132" t="s">
        <v>366</v>
      </c>
      <c r="K84" s="132">
        <v>4.8</v>
      </c>
      <c r="L84" s="132">
        <v>6.1</v>
      </c>
      <c r="M84" s="132">
        <v>4.8</v>
      </c>
      <c r="N84" s="132" t="s">
        <v>366</v>
      </c>
      <c r="O84" s="132">
        <v>5.9</v>
      </c>
      <c r="P84" s="132" t="s">
        <v>366</v>
      </c>
      <c r="Q84" s="132">
        <v>6.2</v>
      </c>
      <c r="R84" s="132" t="s">
        <v>366</v>
      </c>
    </row>
    <row r="85" spans="4:18" ht="29" x14ac:dyDescent="0.35">
      <c r="D85" s="137" t="s">
        <v>213</v>
      </c>
      <c r="E85" s="132" t="s">
        <v>450</v>
      </c>
      <c r="F85" s="132">
        <v>6.1</v>
      </c>
      <c r="G85" s="132">
        <v>6.9</v>
      </c>
      <c r="H85" s="132" t="s">
        <v>366</v>
      </c>
      <c r="I85" s="132">
        <v>6.3</v>
      </c>
      <c r="J85" s="132" t="s">
        <v>366</v>
      </c>
      <c r="K85" s="132">
        <v>7.3</v>
      </c>
      <c r="L85" s="132">
        <v>6.2</v>
      </c>
      <c r="M85" s="132">
        <v>5.8</v>
      </c>
      <c r="N85" s="132" t="s">
        <v>366</v>
      </c>
      <c r="O85" s="132">
        <v>6.3</v>
      </c>
      <c r="P85" s="132" t="s">
        <v>366</v>
      </c>
      <c r="Q85" s="132">
        <v>5.0999999999999996</v>
      </c>
      <c r="R85" s="132" t="s">
        <v>366</v>
      </c>
    </row>
    <row r="86" spans="4:18" x14ac:dyDescent="0.35">
      <c r="D86" s="133" t="s">
        <v>282</v>
      </c>
      <c r="E86" s="134" t="s">
        <v>300</v>
      </c>
      <c r="F86" s="134">
        <v>6</v>
      </c>
      <c r="G86" s="134">
        <v>5.6</v>
      </c>
      <c r="H86" s="134">
        <v>5.7</v>
      </c>
      <c r="I86" s="134">
        <v>6.2</v>
      </c>
      <c r="J86" s="134" t="s">
        <v>366</v>
      </c>
      <c r="K86" s="134">
        <v>5.4</v>
      </c>
      <c r="L86" s="134">
        <v>6.8</v>
      </c>
      <c r="M86" s="134">
        <v>5.4</v>
      </c>
      <c r="N86" s="134">
        <v>5.9</v>
      </c>
      <c r="O86" s="134">
        <v>5.4</v>
      </c>
      <c r="P86" s="134">
        <v>5.8</v>
      </c>
      <c r="Q86" s="134">
        <v>6.2</v>
      </c>
      <c r="R86" s="134">
        <v>4.0999999999999996</v>
      </c>
    </row>
    <row r="87" spans="4:18" x14ac:dyDescent="0.35">
      <c r="D87" s="133" t="s">
        <v>282</v>
      </c>
      <c r="E87" s="134" t="s">
        <v>449</v>
      </c>
      <c r="F87" s="134">
        <v>5.7</v>
      </c>
      <c r="G87" s="134">
        <v>4.5999999999999996</v>
      </c>
      <c r="H87" s="134" t="s">
        <v>366</v>
      </c>
      <c r="I87" s="134">
        <v>6</v>
      </c>
      <c r="J87" s="134" t="s">
        <v>366</v>
      </c>
      <c r="K87" s="134">
        <v>4.9000000000000004</v>
      </c>
      <c r="L87" s="134">
        <v>6.9</v>
      </c>
      <c r="M87" s="134">
        <v>5.3</v>
      </c>
      <c r="N87" s="134">
        <v>5.7</v>
      </c>
      <c r="O87" s="134">
        <v>5.0999999999999996</v>
      </c>
      <c r="P87" s="134">
        <v>5.5</v>
      </c>
      <c r="Q87" s="134">
        <v>6.1</v>
      </c>
      <c r="R87" s="134" t="s">
        <v>366</v>
      </c>
    </row>
    <row r="88" spans="4:18" x14ac:dyDescent="0.35">
      <c r="D88" s="133" t="s">
        <v>282</v>
      </c>
      <c r="E88" s="134" t="s">
        <v>450</v>
      </c>
      <c r="F88" s="134">
        <v>6.6</v>
      </c>
      <c r="G88" s="134">
        <v>5.8</v>
      </c>
      <c r="H88" s="134" t="s">
        <v>366</v>
      </c>
      <c r="I88" s="134">
        <v>6.5</v>
      </c>
      <c r="J88" s="134" t="s">
        <v>366</v>
      </c>
      <c r="K88" s="134">
        <v>6</v>
      </c>
      <c r="L88" s="134">
        <v>6.7</v>
      </c>
      <c r="M88" s="134">
        <v>5.6</v>
      </c>
      <c r="N88" s="134">
        <v>7.5</v>
      </c>
      <c r="O88" s="134">
        <v>6.3</v>
      </c>
      <c r="P88" s="134">
        <v>5.9</v>
      </c>
      <c r="Q88" s="134">
        <v>6.5</v>
      </c>
      <c r="R88" s="134" t="s">
        <v>366</v>
      </c>
    </row>
    <row r="89" spans="4:18" x14ac:dyDescent="0.35">
      <c r="D89" s="135" t="s">
        <v>214</v>
      </c>
      <c r="E89" s="134" t="s">
        <v>300</v>
      </c>
      <c r="F89" s="134">
        <v>6</v>
      </c>
      <c r="G89" s="134">
        <v>5.8</v>
      </c>
      <c r="H89" s="134">
        <v>5.9</v>
      </c>
      <c r="I89" s="134">
        <v>6.2</v>
      </c>
      <c r="J89" s="134" t="s">
        <v>366</v>
      </c>
      <c r="K89" s="134">
        <v>5.3</v>
      </c>
      <c r="L89" s="134">
        <v>6.8</v>
      </c>
      <c r="M89" s="134">
        <v>5.3</v>
      </c>
      <c r="N89" s="134">
        <v>5.9</v>
      </c>
      <c r="O89" s="134">
        <v>5.9</v>
      </c>
      <c r="P89" s="134">
        <v>5.4</v>
      </c>
      <c r="Q89" s="134">
        <v>6</v>
      </c>
      <c r="R89" s="134">
        <v>4.2</v>
      </c>
    </row>
    <row r="90" spans="4:18" x14ac:dyDescent="0.35">
      <c r="D90" s="135" t="s">
        <v>214</v>
      </c>
      <c r="E90" s="134" t="s">
        <v>449</v>
      </c>
      <c r="F90" s="134">
        <v>5.7</v>
      </c>
      <c r="G90" s="134">
        <v>4.5999999999999996</v>
      </c>
      <c r="H90" s="134" t="s">
        <v>366</v>
      </c>
      <c r="I90" s="134">
        <v>6</v>
      </c>
      <c r="J90" s="134" t="s">
        <v>366</v>
      </c>
      <c r="K90" s="134">
        <v>4.8</v>
      </c>
      <c r="L90" s="134">
        <v>7</v>
      </c>
      <c r="M90" s="134">
        <v>5.2</v>
      </c>
      <c r="N90" s="134" t="s">
        <v>366</v>
      </c>
      <c r="O90" s="134">
        <v>5.5</v>
      </c>
      <c r="P90" s="134" t="s">
        <v>366</v>
      </c>
      <c r="Q90" s="134">
        <v>6.1</v>
      </c>
      <c r="R90" s="134" t="s">
        <v>366</v>
      </c>
    </row>
    <row r="91" spans="4:18" x14ac:dyDescent="0.35">
      <c r="D91" s="135" t="s">
        <v>214</v>
      </c>
      <c r="E91" s="134" t="s">
        <v>450</v>
      </c>
      <c r="F91" s="134">
        <v>6.5</v>
      </c>
      <c r="G91" s="134">
        <v>6</v>
      </c>
      <c r="H91" s="134" t="s">
        <v>366</v>
      </c>
      <c r="I91" s="134">
        <v>6.5</v>
      </c>
      <c r="J91" s="134" t="s">
        <v>366</v>
      </c>
      <c r="K91" s="134">
        <v>6</v>
      </c>
      <c r="L91" s="134">
        <v>6.6</v>
      </c>
      <c r="M91" s="134">
        <v>5.6</v>
      </c>
      <c r="N91" s="134" t="s">
        <v>366</v>
      </c>
      <c r="O91" s="134">
        <v>6.8</v>
      </c>
      <c r="P91" s="134" t="s">
        <v>366</v>
      </c>
      <c r="Q91" s="134">
        <v>6.3</v>
      </c>
      <c r="R91" s="134" t="s">
        <v>366</v>
      </c>
    </row>
    <row r="92" spans="4:18" x14ac:dyDescent="0.35">
      <c r="D92" s="135" t="s">
        <v>215</v>
      </c>
      <c r="E92" s="134" t="s">
        <v>300</v>
      </c>
      <c r="F92" s="134">
        <v>6</v>
      </c>
      <c r="G92" s="134">
        <v>5.4</v>
      </c>
      <c r="H92" s="134">
        <v>5.5</v>
      </c>
      <c r="I92" s="134">
        <v>6.2</v>
      </c>
      <c r="J92" s="134" t="s">
        <v>366</v>
      </c>
      <c r="K92" s="134">
        <v>5.4</v>
      </c>
      <c r="L92" s="134">
        <v>6.8</v>
      </c>
      <c r="M92" s="134">
        <v>5.4</v>
      </c>
      <c r="N92" s="134">
        <v>5.8</v>
      </c>
      <c r="O92" s="134">
        <v>4.9000000000000004</v>
      </c>
      <c r="P92" s="134">
        <v>6.1</v>
      </c>
      <c r="Q92" s="134">
        <v>6.4</v>
      </c>
      <c r="R92" s="134">
        <v>4</v>
      </c>
    </row>
    <row r="93" spans="4:18" x14ac:dyDescent="0.35">
      <c r="D93" s="135" t="s">
        <v>215</v>
      </c>
      <c r="E93" s="134" t="s">
        <v>449</v>
      </c>
      <c r="F93" s="134">
        <v>5.6</v>
      </c>
      <c r="G93" s="134">
        <v>4.5</v>
      </c>
      <c r="H93" s="134" t="s">
        <v>366</v>
      </c>
      <c r="I93" s="134">
        <v>5.9</v>
      </c>
      <c r="J93" s="134" t="s">
        <v>366</v>
      </c>
      <c r="K93" s="134">
        <v>5</v>
      </c>
      <c r="L93" s="134">
        <v>6.8</v>
      </c>
      <c r="M93" s="134">
        <v>5.3</v>
      </c>
      <c r="N93" s="134" t="s">
        <v>366</v>
      </c>
      <c r="O93" s="134">
        <v>4.7</v>
      </c>
      <c r="P93" s="134" t="s">
        <v>366</v>
      </c>
      <c r="Q93" s="134">
        <v>6.1</v>
      </c>
      <c r="R93" s="134" t="s">
        <v>366</v>
      </c>
    </row>
    <row r="94" spans="4:18" x14ac:dyDescent="0.35">
      <c r="D94" s="135" t="s">
        <v>215</v>
      </c>
      <c r="E94" s="134" t="s">
        <v>450</v>
      </c>
      <c r="F94" s="134">
        <v>6.6</v>
      </c>
      <c r="G94" s="134">
        <v>5.7</v>
      </c>
      <c r="H94" s="134" t="s">
        <v>366</v>
      </c>
      <c r="I94" s="134">
        <v>6.5</v>
      </c>
      <c r="J94" s="134" t="s">
        <v>366</v>
      </c>
      <c r="K94" s="134">
        <v>6</v>
      </c>
      <c r="L94" s="134">
        <v>6.7</v>
      </c>
      <c r="M94" s="134">
        <v>5.6</v>
      </c>
      <c r="N94" s="134" t="s">
        <v>366</v>
      </c>
      <c r="O94" s="134">
        <v>5.6</v>
      </c>
      <c r="P94" s="134" t="s">
        <v>366</v>
      </c>
      <c r="Q94" s="134">
        <v>6.8</v>
      </c>
      <c r="R94" s="134" t="s">
        <v>366</v>
      </c>
    </row>
    <row r="95" spans="4:18" x14ac:dyDescent="0.35">
      <c r="D95" s="136" t="s">
        <v>283</v>
      </c>
      <c r="E95" s="132" t="s">
        <v>300</v>
      </c>
      <c r="F95" s="132">
        <v>8.1999999999999993</v>
      </c>
      <c r="G95" s="132">
        <v>8.9</v>
      </c>
      <c r="H95" s="132">
        <v>8.6</v>
      </c>
      <c r="I95" s="132">
        <v>8.3000000000000007</v>
      </c>
      <c r="J95" s="132" t="s">
        <v>366</v>
      </c>
      <c r="K95" s="132">
        <v>8.1</v>
      </c>
      <c r="L95" s="132">
        <v>8.6999999999999993</v>
      </c>
      <c r="M95" s="132">
        <v>7.8</v>
      </c>
      <c r="N95" s="132">
        <v>8.1999999999999993</v>
      </c>
      <c r="O95" s="132">
        <v>7.6</v>
      </c>
      <c r="P95" s="132">
        <v>9.1</v>
      </c>
      <c r="Q95" s="132">
        <v>8.4</v>
      </c>
      <c r="R95" s="132">
        <v>7.6</v>
      </c>
    </row>
    <row r="96" spans="4:18" x14ac:dyDescent="0.35">
      <c r="D96" s="136" t="s">
        <v>283</v>
      </c>
      <c r="E96" s="132" t="s">
        <v>449</v>
      </c>
      <c r="F96" s="132">
        <v>8.1</v>
      </c>
      <c r="G96" s="132">
        <v>7.8</v>
      </c>
      <c r="H96" s="132" t="s">
        <v>366</v>
      </c>
      <c r="I96" s="132">
        <v>8</v>
      </c>
      <c r="J96" s="132" t="s">
        <v>366</v>
      </c>
      <c r="K96" s="132">
        <v>7.2</v>
      </c>
      <c r="L96" s="132">
        <v>8.4</v>
      </c>
      <c r="M96" s="132">
        <v>7.8</v>
      </c>
      <c r="N96" s="132">
        <v>8.1</v>
      </c>
      <c r="O96" s="132">
        <v>7.4</v>
      </c>
      <c r="P96" s="132">
        <v>9.1999999999999993</v>
      </c>
      <c r="Q96" s="132">
        <v>8.3000000000000007</v>
      </c>
      <c r="R96" s="132" t="s">
        <v>366</v>
      </c>
    </row>
    <row r="97" spans="4:18" x14ac:dyDescent="0.35">
      <c r="D97" s="136" t="s">
        <v>283</v>
      </c>
      <c r="E97" s="132" t="s">
        <v>450</v>
      </c>
      <c r="F97" s="132">
        <v>8.6</v>
      </c>
      <c r="G97" s="132">
        <v>9.1</v>
      </c>
      <c r="H97" s="132" t="s">
        <v>366</v>
      </c>
      <c r="I97" s="132">
        <v>8.6999999999999993</v>
      </c>
      <c r="J97" s="132" t="s">
        <v>366</v>
      </c>
      <c r="K97" s="132">
        <v>9.1999999999999993</v>
      </c>
      <c r="L97" s="132">
        <v>8.9</v>
      </c>
      <c r="M97" s="132">
        <v>7.9</v>
      </c>
      <c r="N97" s="132">
        <v>8.8000000000000007</v>
      </c>
      <c r="O97" s="132">
        <v>7.9</v>
      </c>
      <c r="P97" s="132">
        <v>9.1</v>
      </c>
      <c r="Q97" s="132">
        <v>8.6</v>
      </c>
      <c r="R97" s="132" t="s">
        <v>366</v>
      </c>
    </row>
    <row r="98" spans="4:18" x14ac:dyDescent="0.35">
      <c r="D98" s="137" t="s">
        <v>216</v>
      </c>
      <c r="E98" s="132" t="s">
        <v>300</v>
      </c>
      <c r="F98" s="132">
        <v>8.8000000000000007</v>
      </c>
      <c r="G98" s="132">
        <v>9.4</v>
      </c>
      <c r="H98" s="132">
        <v>9.1999999999999993</v>
      </c>
      <c r="I98" s="132">
        <v>8.8000000000000007</v>
      </c>
      <c r="J98" s="132" t="s">
        <v>366</v>
      </c>
      <c r="K98" s="132">
        <v>8.9</v>
      </c>
      <c r="L98" s="132">
        <v>9.1999999999999993</v>
      </c>
      <c r="M98" s="132">
        <v>8.1999999999999993</v>
      </c>
      <c r="N98" s="132">
        <v>9.1999999999999993</v>
      </c>
      <c r="O98" s="132">
        <v>8</v>
      </c>
      <c r="P98" s="132">
        <v>9.5</v>
      </c>
      <c r="Q98" s="132">
        <v>9</v>
      </c>
      <c r="R98" s="132">
        <v>8.1999999999999993</v>
      </c>
    </row>
    <row r="99" spans="4:18" x14ac:dyDescent="0.35">
      <c r="D99" s="137" t="s">
        <v>216</v>
      </c>
      <c r="E99" s="132" t="s">
        <v>449</v>
      </c>
      <c r="F99" s="132">
        <v>8.6999999999999993</v>
      </c>
      <c r="G99" s="132">
        <v>8.1999999999999993</v>
      </c>
      <c r="H99" s="132" t="s">
        <v>366</v>
      </c>
      <c r="I99" s="132">
        <v>8.6</v>
      </c>
      <c r="J99" s="132" t="s">
        <v>366</v>
      </c>
      <c r="K99" s="132">
        <v>8.1999999999999993</v>
      </c>
      <c r="L99" s="132">
        <v>9</v>
      </c>
      <c r="M99" s="132">
        <v>8.5</v>
      </c>
      <c r="N99" s="132" t="s">
        <v>366</v>
      </c>
      <c r="O99" s="132">
        <v>8.3000000000000007</v>
      </c>
      <c r="P99" s="132" t="s">
        <v>366</v>
      </c>
      <c r="Q99" s="132">
        <v>9.1</v>
      </c>
      <c r="R99" s="132" t="s">
        <v>366</v>
      </c>
    </row>
    <row r="100" spans="4:18" x14ac:dyDescent="0.35">
      <c r="D100" s="137" t="s">
        <v>216</v>
      </c>
      <c r="E100" s="132" t="s">
        <v>450</v>
      </c>
      <c r="F100" s="132">
        <v>9.1</v>
      </c>
      <c r="G100" s="132">
        <v>9.6999999999999993</v>
      </c>
      <c r="H100" s="132" t="s">
        <v>366</v>
      </c>
      <c r="I100" s="132">
        <v>9.1999999999999993</v>
      </c>
      <c r="J100" s="132" t="s">
        <v>366</v>
      </c>
      <c r="K100" s="132">
        <v>9.8000000000000007</v>
      </c>
      <c r="L100" s="132">
        <v>9.4</v>
      </c>
      <c r="M100" s="132">
        <v>7.6</v>
      </c>
      <c r="N100" s="132" t="s">
        <v>366</v>
      </c>
      <c r="O100" s="132">
        <v>7.3</v>
      </c>
      <c r="P100" s="132" t="s">
        <v>366</v>
      </c>
      <c r="Q100" s="132">
        <v>8.9</v>
      </c>
      <c r="R100" s="132" t="s">
        <v>366</v>
      </c>
    </row>
    <row r="101" spans="4:18" x14ac:dyDescent="0.35">
      <c r="D101" s="137" t="s">
        <v>217</v>
      </c>
      <c r="E101" s="132" t="s">
        <v>300</v>
      </c>
      <c r="F101" s="132">
        <v>9</v>
      </c>
      <c r="G101" s="132">
        <v>9.5</v>
      </c>
      <c r="H101" s="132">
        <v>9.6999999999999993</v>
      </c>
      <c r="I101" s="132">
        <v>9.1</v>
      </c>
      <c r="J101" s="132" t="s">
        <v>366</v>
      </c>
      <c r="K101" s="132">
        <v>9</v>
      </c>
      <c r="L101" s="132">
        <v>9.3000000000000007</v>
      </c>
      <c r="M101" s="132">
        <v>8.9</v>
      </c>
      <c r="N101" s="132">
        <v>9.5</v>
      </c>
      <c r="O101" s="132">
        <v>8.8000000000000007</v>
      </c>
      <c r="P101" s="132">
        <v>9.4</v>
      </c>
      <c r="Q101" s="132">
        <v>9</v>
      </c>
      <c r="R101" s="132">
        <v>8.6999999999999993</v>
      </c>
    </row>
    <row r="102" spans="4:18" x14ac:dyDescent="0.35">
      <c r="D102" s="137" t="s">
        <v>217</v>
      </c>
      <c r="E102" s="132" t="s">
        <v>449</v>
      </c>
      <c r="F102" s="132">
        <v>8.9</v>
      </c>
      <c r="G102" s="132">
        <v>9.3000000000000007</v>
      </c>
      <c r="H102" s="132" t="s">
        <v>366</v>
      </c>
      <c r="I102" s="132">
        <v>8.9</v>
      </c>
      <c r="J102" s="132" t="s">
        <v>366</v>
      </c>
      <c r="K102" s="132">
        <v>8.4</v>
      </c>
      <c r="L102" s="132">
        <v>9.3000000000000007</v>
      </c>
      <c r="M102" s="132">
        <v>8.9</v>
      </c>
      <c r="N102" s="132" t="s">
        <v>366</v>
      </c>
      <c r="O102" s="132">
        <v>8.8000000000000007</v>
      </c>
      <c r="P102" s="132" t="s">
        <v>366</v>
      </c>
      <c r="Q102" s="132">
        <v>8.8000000000000007</v>
      </c>
      <c r="R102" s="132" t="s">
        <v>366</v>
      </c>
    </row>
    <row r="103" spans="4:18" x14ac:dyDescent="0.35">
      <c r="D103" s="137" t="s">
        <v>217</v>
      </c>
      <c r="E103" s="132" t="s">
        <v>450</v>
      </c>
      <c r="F103" s="132">
        <v>9.1999999999999993</v>
      </c>
      <c r="G103" s="132">
        <v>9.5</v>
      </c>
      <c r="H103" s="132" t="s">
        <v>366</v>
      </c>
      <c r="I103" s="132">
        <v>9.3000000000000007</v>
      </c>
      <c r="J103" s="132" t="s">
        <v>366</v>
      </c>
      <c r="K103" s="132">
        <v>9.9</v>
      </c>
      <c r="L103" s="132">
        <v>9.3000000000000007</v>
      </c>
      <c r="M103" s="132">
        <v>8.8000000000000007</v>
      </c>
      <c r="N103" s="132" t="s">
        <v>366</v>
      </c>
      <c r="O103" s="132">
        <v>8.6</v>
      </c>
      <c r="P103" s="132" t="s">
        <v>366</v>
      </c>
      <c r="Q103" s="132">
        <v>8.9</v>
      </c>
      <c r="R103" s="132" t="s">
        <v>366</v>
      </c>
    </row>
    <row r="104" spans="4:18" x14ac:dyDescent="0.35">
      <c r="D104" s="137" t="s">
        <v>211</v>
      </c>
      <c r="E104" s="132" t="s">
        <v>300</v>
      </c>
      <c r="F104" s="132">
        <v>7.1</v>
      </c>
      <c r="G104" s="132">
        <v>8.1999999999999993</v>
      </c>
      <c r="H104" s="132">
        <v>7.6</v>
      </c>
      <c r="I104" s="132">
        <v>7.6</v>
      </c>
      <c r="J104" s="132" t="s">
        <v>366</v>
      </c>
      <c r="K104" s="132">
        <v>7.2</v>
      </c>
      <c r="L104" s="132">
        <v>7.6</v>
      </c>
      <c r="M104" s="132">
        <v>6.5</v>
      </c>
      <c r="N104" s="132">
        <v>6.9</v>
      </c>
      <c r="O104" s="132">
        <v>6.6</v>
      </c>
      <c r="P104" s="132">
        <v>8.9</v>
      </c>
      <c r="Q104" s="132">
        <v>7.8</v>
      </c>
      <c r="R104" s="132">
        <v>6.7</v>
      </c>
    </row>
    <row r="105" spans="4:18" x14ac:dyDescent="0.35">
      <c r="D105" s="137" t="s">
        <v>211</v>
      </c>
      <c r="E105" s="132" t="s">
        <v>449</v>
      </c>
      <c r="F105" s="132">
        <v>6.9</v>
      </c>
      <c r="G105" s="132">
        <v>6.9</v>
      </c>
      <c r="H105" s="132" t="s">
        <v>366</v>
      </c>
      <c r="I105" s="132">
        <v>7.2</v>
      </c>
      <c r="J105" s="132" t="s">
        <v>366</v>
      </c>
      <c r="K105" s="132">
        <v>6.2</v>
      </c>
      <c r="L105" s="132">
        <v>7.1</v>
      </c>
      <c r="M105" s="132">
        <v>6.1</v>
      </c>
      <c r="N105" s="132" t="s">
        <v>366</v>
      </c>
      <c r="O105" s="132">
        <v>6.3</v>
      </c>
      <c r="P105" s="132" t="s">
        <v>366</v>
      </c>
      <c r="Q105" s="132">
        <v>8</v>
      </c>
      <c r="R105" s="132" t="s">
        <v>366</v>
      </c>
    </row>
    <row r="106" spans="4:18" x14ac:dyDescent="0.35">
      <c r="D106" s="137" t="s">
        <v>211</v>
      </c>
      <c r="E106" s="132" t="s">
        <v>450</v>
      </c>
      <c r="F106" s="132">
        <v>7.4</v>
      </c>
      <c r="G106" s="132">
        <v>8.4</v>
      </c>
      <c r="H106" s="132" t="s">
        <v>366</v>
      </c>
      <c r="I106" s="132">
        <v>8.1</v>
      </c>
      <c r="J106" s="132" t="s">
        <v>366</v>
      </c>
      <c r="K106" s="132">
        <v>8.4</v>
      </c>
      <c r="L106" s="132">
        <v>8.1</v>
      </c>
      <c r="M106" s="132">
        <v>7</v>
      </c>
      <c r="N106" s="132" t="s">
        <v>366</v>
      </c>
      <c r="O106" s="132">
        <v>7.3</v>
      </c>
      <c r="P106" s="132" t="s">
        <v>366</v>
      </c>
      <c r="Q106" s="132">
        <v>8.1</v>
      </c>
      <c r="R106" s="132" t="s">
        <v>366</v>
      </c>
    </row>
    <row r="107" spans="4:18" x14ac:dyDescent="0.35">
      <c r="D107" s="137" t="s">
        <v>218</v>
      </c>
      <c r="E107" s="132" t="s">
        <v>300</v>
      </c>
      <c r="F107" s="132">
        <v>8</v>
      </c>
      <c r="G107" s="132">
        <v>8.5</v>
      </c>
      <c r="H107" s="132">
        <v>7.8</v>
      </c>
      <c r="I107" s="132">
        <v>7.8</v>
      </c>
      <c r="J107" s="132" t="s">
        <v>366</v>
      </c>
      <c r="K107" s="132">
        <v>7.3</v>
      </c>
      <c r="L107" s="132">
        <v>8.6</v>
      </c>
      <c r="M107" s="132">
        <v>7.9</v>
      </c>
      <c r="N107" s="132">
        <v>7.1</v>
      </c>
      <c r="O107" s="132">
        <v>6.9</v>
      </c>
      <c r="P107" s="132">
        <v>8.6</v>
      </c>
      <c r="Q107" s="132">
        <v>7.8</v>
      </c>
      <c r="R107" s="132">
        <v>7</v>
      </c>
    </row>
    <row r="108" spans="4:18" x14ac:dyDescent="0.35">
      <c r="D108" s="137" t="s">
        <v>218</v>
      </c>
      <c r="E108" s="132" t="s">
        <v>449</v>
      </c>
      <c r="F108" s="132">
        <v>7.7</v>
      </c>
      <c r="G108" s="132">
        <v>6.7</v>
      </c>
      <c r="H108" s="132" t="s">
        <v>366</v>
      </c>
      <c r="I108" s="132">
        <v>7.5</v>
      </c>
      <c r="J108" s="132" t="s">
        <v>366</v>
      </c>
      <c r="K108" s="132">
        <v>6.1</v>
      </c>
      <c r="L108" s="132">
        <v>8.4</v>
      </c>
      <c r="M108" s="132">
        <v>7.6</v>
      </c>
      <c r="N108" s="132" t="s">
        <v>366</v>
      </c>
      <c r="O108" s="132">
        <v>6.3</v>
      </c>
      <c r="P108" s="132" t="s">
        <v>366</v>
      </c>
      <c r="Q108" s="132">
        <v>7.3</v>
      </c>
      <c r="R108" s="132" t="s">
        <v>366</v>
      </c>
    </row>
    <row r="109" spans="4:18" x14ac:dyDescent="0.35">
      <c r="D109" s="137" t="s">
        <v>218</v>
      </c>
      <c r="E109" s="132" t="s">
        <v>450</v>
      </c>
      <c r="F109" s="132">
        <v>8.5</v>
      </c>
      <c r="G109" s="132">
        <v>8.9</v>
      </c>
      <c r="H109" s="132" t="s">
        <v>366</v>
      </c>
      <c r="I109" s="132">
        <v>8.1999999999999993</v>
      </c>
      <c r="J109" s="132" t="s">
        <v>366</v>
      </c>
      <c r="K109" s="132">
        <v>8.9</v>
      </c>
      <c r="L109" s="132">
        <v>8.8000000000000007</v>
      </c>
      <c r="M109" s="132">
        <v>8.3000000000000007</v>
      </c>
      <c r="N109" s="132" t="s">
        <v>366</v>
      </c>
      <c r="O109" s="132">
        <v>8.5</v>
      </c>
      <c r="P109" s="132" t="s">
        <v>366</v>
      </c>
      <c r="Q109" s="132">
        <v>8.6</v>
      </c>
      <c r="R109" s="132" t="s">
        <v>366</v>
      </c>
    </row>
    <row r="110" spans="4:18" x14ac:dyDescent="0.35">
      <c r="D110" s="133" t="s">
        <v>284</v>
      </c>
      <c r="E110" s="134" t="s">
        <v>300</v>
      </c>
      <c r="F110" s="134">
        <v>6.1</v>
      </c>
      <c r="G110" s="134">
        <v>7.3</v>
      </c>
      <c r="H110" s="134">
        <v>5.3</v>
      </c>
      <c r="I110" s="134">
        <v>5.5</v>
      </c>
      <c r="J110" s="134" t="s">
        <v>366</v>
      </c>
      <c r="K110" s="134">
        <v>6.1</v>
      </c>
      <c r="L110" s="134">
        <v>7.1</v>
      </c>
      <c r="M110" s="134">
        <v>6.1</v>
      </c>
      <c r="N110" s="134">
        <v>5</v>
      </c>
      <c r="O110" s="134">
        <v>6</v>
      </c>
      <c r="P110" s="134">
        <v>7.6</v>
      </c>
      <c r="Q110" s="134">
        <v>5.7</v>
      </c>
      <c r="R110" s="134">
        <v>5.6</v>
      </c>
    </row>
    <row r="111" spans="4:18" x14ac:dyDescent="0.35">
      <c r="D111" s="133" t="s">
        <v>284</v>
      </c>
      <c r="E111" s="134" t="s">
        <v>449</v>
      </c>
      <c r="F111" s="134">
        <v>5.9</v>
      </c>
      <c r="G111" s="134">
        <v>6.5</v>
      </c>
      <c r="H111" s="134" t="s">
        <v>366</v>
      </c>
      <c r="I111" s="134">
        <v>5.0999999999999996</v>
      </c>
      <c r="J111" s="134" t="s">
        <v>366</v>
      </c>
      <c r="K111" s="134">
        <v>4.8</v>
      </c>
      <c r="L111" s="134">
        <v>6.8</v>
      </c>
      <c r="M111" s="134">
        <v>6</v>
      </c>
      <c r="N111" s="134">
        <v>4.9000000000000004</v>
      </c>
      <c r="O111" s="134">
        <v>5.7</v>
      </c>
      <c r="P111" s="134">
        <v>7</v>
      </c>
      <c r="Q111" s="134">
        <v>5.0999999999999996</v>
      </c>
      <c r="R111" s="134" t="s">
        <v>366</v>
      </c>
    </row>
    <row r="112" spans="4:18" x14ac:dyDescent="0.35">
      <c r="D112" s="133" t="s">
        <v>284</v>
      </c>
      <c r="E112" s="134" t="s">
        <v>450</v>
      </c>
      <c r="F112" s="134">
        <v>6.5</v>
      </c>
      <c r="G112" s="134">
        <v>7.6</v>
      </c>
      <c r="H112" s="134" t="s">
        <v>366</v>
      </c>
      <c r="I112" s="134">
        <v>6.1</v>
      </c>
      <c r="J112" s="134" t="s">
        <v>366</v>
      </c>
      <c r="K112" s="134">
        <v>7.6</v>
      </c>
      <c r="L112" s="134">
        <v>7.5</v>
      </c>
      <c r="M112" s="134">
        <v>6.2</v>
      </c>
      <c r="N112" s="134">
        <v>6.1</v>
      </c>
      <c r="O112" s="134">
        <v>6.7</v>
      </c>
      <c r="P112" s="134">
        <v>7.9</v>
      </c>
      <c r="Q112" s="134">
        <v>6.3</v>
      </c>
      <c r="R112" s="134" t="s">
        <v>366</v>
      </c>
    </row>
    <row r="113" spans="4:18" x14ac:dyDescent="0.35">
      <c r="D113" s="135" t="s">
        <v>220</v>
      </c>
      <c r="E113" s="134" t="s">
        <v>300</v>
      </c>
      <c r="F113" s="134">
        <v>5.4</v>
      </c>
      <c r="G113" s="134">
        <v>7</v>
      </c>
      <c r="H113" s="134">
        <v>4.7</v>
      </c>
      <c r="I113" s="134">
        <v>4.7</v>
      </c>
      <c r="J113" s="134" t="s">
        <v>366</v>
      </c>
      <c r="K113" s="134">
        <v>5.9</v>
      </c>
      <c r="L113" s="134">
        <v>6.4</v>
      </c>
      <c r="M113" s="134">
        <v>5.5</v>
      </c>
      <c r="N113" s="134">
        <v>4.9000000000000004</v>
      </c>
      <c r="O113" s="134">
        <v>5.7</v>
      </c>
      <c r="P113" s="134">
        <v>6.8</v>
      </c>
      <c r="Q113" s="134">
        <v>4.7</v>
      </c>
      <c r="R113" s="134">
        <v>5</v>
      </c>
    </row>
    <row r="114" spans="4:18" x14ac:dyDescent="0.35">
      <c r="D114" s="135" t="s">
        <v>220</v>
      </c>
      <c r="E114" s="134" t="s">
        <v>449</v>
      </c>
      <c r="F114" s="134">
        <v>5.0999999999999996</v>
      </c>
      <c r="G114" s="134">
        <v>6.1</v>
      </c>
      <c r="H114" s="134" t="s">
        <v>366</v>
      </c>
      <c r="I114" s="134">
        <v>4.2</v>
      </c>
      <c r="J114" s="134" t="s">
        <v>366</v>
      </c>
      <c r="K114" s="134">
        <v>5.0999999999999996</v>
      </c>
      <c r="L114" s="134">
        <v>6.1</v>
      </c>
      <c r="M114" s="134">
        <v>5.3</v>
      </c>
      <c r="N114" s="134" t="s">
        <v>366</v>
      </c>
      <c r="O114" s="134">
        <v>5.6</v>
      </c>
      <c r="P114" s="134" t="s">
        <v>366</v>
      </c>
      <c r="Q114" s="134">
        <v>4.3</v>
      </c>
      <c r="R114" s="134" t="s">
        <v>366</v>
      </c>
    </row>
    <row r="115" spans="4:18" x14ac:dyDescent="0.35">
      <c r="D115" s="135" t="s">
        <v>220</v>
      </c>
      <c r="E115" s="134" t="s">
        <v>450</v>
      </c>
      <c r="F115" s="134">
        <v>5.8</v>
      </c>
      <c r="G115" s="134">
        <v>7.2</v>
      </c>
      <c r="H115" s="134" t="s">
        <v>366</v>
      </c>
      <c r="I115" s="134">
        <v>5.2</v>
      </c>
      <c r="J115" s="134" t="s">
        <v>366</v>
      </c>
      <c r="K115" s="134">
        <v>6.8</v>
      </c>
      <c r="L115" s="134">
        <v>6.6</v>
      </c>
      <c r="M115" s="134">
        <v>5.9</v>
      </c>
      <c r="N115" s="134" t="s">
        <v>366</v>
      </c>
      <c r="O115" s="134">
        <v>6</v>
      </c>
      <c r="P115" s="134" t="s">
        <v>366</v>
      </c>
      <c r="Q115" s="134">
        <v>5</v>
      </c>
      <c r="R115" s="134" t="s">
        <v>366</v>
      </c>
    </row>
    <row r="116" spans="4:18" x14ac:dyDescent="0.35">
      <c r="D116" s="135" t="s">
        <v>219</v>
      </c>
      <c r="E116" s="134" t="s">
        <v>300</v>
      </c>
      <c r="F116" s="134">
        <v>6.8</v>
      </c>
      <c r="G116" s="134">
        <v>7.7</v>
      </c>
      <c r="H116" s="134">
        <v>5.9</v>
      </c>
      <c r="I116" s="134">
        <v>6.4</v>
      </c>
      <c r="J116" s="134" t="s">
        <v>366</v>
      </c>
      <c r="K116" s="134">
        <v>6.4</v>
      </c>
      <c r="L116" s="134">
        <v>7.9</v>
      </c>
      <c r="M116" s="134">
        <v>6.7</v>
      </c>
      <c r="N116" s="134">
        <v>5.2</v>
      </c>
      <c r="O116" s="134">
        <v>6.3</v>
      </c>
      <c r="P116" s="134">
        <v>8.3000000000000007</v>
      </c>
      <c r="Q116" s="134">
        <v>6.7</v>
      </c>
      <c r="R116" s="134">
        <v>6.1</v>
      </c>
    </row>
    <row r="117" spans="4:18" x14ac:dyDescent="0.35">
      <c r="D117" s="135" t="s">
        <v>219</v>
      </c>
      <c r="E117" s="134" t="s">
        <v>449</v>
      </c>
      <c r="F117" s="134">
        <v>6.6</v>
      </c>
      <c r="G117" s="134">
        <v>6.9</v>
      </c>
      <c r="H117" s="134" t="s">
        <v>366</v>
      </c>
      <c r="I117" s="134">
        <v>6</v>
      </c>
      <c r="J117" s="134" t="s">
        <v>366</v>
      </c>
      <c r="K117" s="134">
        <v>4.5</v>
      </c>
      <c r="L117" s="134">
        <v>7.5</v>
      </c>
      <c r="M117" s="134">
        <v>6.8</v>
      </c>
      <c r="N117" s="134" t="s">
        <v>366</v>
      </c>
      <c r="O117" s="134">
        <v>5.9</v>
      </c>
      <c r="P117" s="134" t="s">
        <v>366</v>
      </c>
      <c r="Q117" s="134">
        <v>6</v>
      </c>
      <c r="R117" s="134" t="s">
        <v>366</v>
      </c>
    </row>
    <row r="118" spans="4:18" x14ac:dyDescent="0.35">
      <c r="D118" s="135" t="s">
        <v>219</v>
      </c>
      <c r="E118" s="134" t="s">
        <v>450</v>
      </c>
      <c r="F118" s="134">
        <v>7.2</v>
      </c>
      <c r="G118" s="134">
        <v>8</v>
      </c>
      <c r="H118" s="134" t="s">
        <v>366</v>
      </c>
      <c r="I118" s="134">
        <v>7</v>
      </c>
      <c r="J118" s="134" t="s">
        <v>366</v>
      </c>
      <c r="K118" s="134">
        <v>8.5</v>
      </c>
      <c r="L118" s="134">
        <v>8.5</v>
      </c>
      <c r="M118" s="134">
        <v>6.5</v>
      </c>
      <c r="N118" s="134" t="s">
        <v>366</v>
      </c>
      <c r="O118" s="134">
        <v>7.3</v>
      </c>
      <c r="P118" s="134" t="s">
        <v>366</v>
      </c>
      <c r="Q118" s="134">
        <v>7.6</v>
      </c>
      <c r="R118" s="134" t="s">
        <v>366</v>
      </c>
    </row>
    <row r="119" spans="4:18" x14ac:dyDescent="0.35">
      <c r="D119" s="136" t="s">
        <v>285</v>
      </c>
      <c r="E119" s="132" t="s">
        <v>300</v>
      </c>
      <c r="F119" s="132">
        <v>6.6</v>
      </c>
      <c r="G119" s="132">
        <v>7.6</v>
      </c>
      <c r="H119" s="132">
        <v>6</v>
      </c>
      <c r="I119" s="132">
        <v>6.9</v>
      </c>
      <c r="J119" s="132" t="s">
        <v>366</v>
      </c>
      <c r="K119" s="132">
        <v>6.6</v>
      </c>
      <c r="L119" s="132">
        <v>7.5</v>
      </c>
      <c r="M119" s="132">
        <v>5.9</v>
      </c>
      <c r="N119" s="132">
        <v>5.9</v>
      </c>
      <c r="O119" s="132">
        <v>6.9</v>
      </c>
      <c r="P119" s="132">
        <v>7.3</v>
      </c>
      <c r="Q119" s="132">
        <v>6.5</v>
      </c>
      <c r="R119" s="132">
        <v>6.1</v>
      </c>
    </row>
    <row r="120" spans="4:18" x14ac:dyDescent="0.35">
      <c r="D120" s="136" t="s">
        <v>285</v>
      </c>
      <c r="E120" s="132" t="s">
        <v>449</v>
      </c>
      <c r="F120" s="132">
        <v>6.4</v>
      </c>
      <c r="G120" s="132">
        <v>7.7</v>
      </c>
      <c r="H120" s="132" t="s">
        <v>366</v>
      </c>
      <c r="I120" s="132">
        <v>6.5</v>
      </c>
      <c r="J120" s="132" t="s">
        <v>366</v>
      </c>
      <c r="K120" s="132">
        <v>5.4</v>
      </c>
      <c r="L120" s="132">
        <v>7.4</v>
      </c>
      <c r="M120" s="132">
        <v>5.8</v>
      </c>
      <c r="N120" s="132">
        <v>5.9</v>
      </c>
      <c r="O120" s="132">
        <v>6.8</v>
      </c>
      <c r="P120" s="132">
        <v>6.9</v>
      </c>
      <c r="Q120" s="132">
        <v>6.4</v>
      </c>
      <c r="R120" s="132" t="s">
        <v>366</v>
      </c>
    </row>
    <row r="121" spans="4:18" x14ac:dyDescent="0.35">
      <c r="D121" s="136" t="s">
        <v>285</v>
      </c>
      <c r="E121" s="132" t="s">
        <v>450</v>
      </c>
      <c r="F121" s="132">
        <v>6.9</v>
      </c>
      <c r="G121" s="132">
        <v>7.6</v>
      </c>
      <c r="H121" s="132" t="s">
        <v>366</v>
      </c>
      <c r="I121" s="132">
        <v>7.4</v>
      </c>
      <c r="J121" s="132" t="s">
        <v>366</v>
      </c>
      <c r="K121" s="132">
        <v>8.1</v>
      </c>
      <c r="L121" s="132">
        <v>7.7</v>
      </c>
      <c r="M121" s="132">
        <v>6.1</v>
      </c>
      <c r="N121" s="132">
        <v>6.7</v>
      </c>
      <c r="O121" s="132">
        <v>7.2</v>
      </c>
      <c r="P121" s="132">
        <v>7.6</v>
      </c>
      <c r="Q121" s="132">
        <v>6.4</v>
      </c>
      <c r="R121" s="132" t="s">
        <v>366</v>
      </c>
    </row>
    <row r="122" spans="4:18" x14ac:dyDescent="0.35">
      <c r="D122" s="137" t="s">
        <v>222</v>
      </c>
      <c r="E122" s="132" t="s">
        <v>300</v>
      </c>
      <c r="F122" s="132">
        <v>6.3</v>
      </c>
      <c r="G122" s="132">
        <v>7.3</v>
      </c>
      <c r="H122" s="132">
        <v>6.4</v>
      </c>
      <c r="I122" s="132">
        <v>7.1</v>
      </c>
      <c r="J122" s="132" t="s">
        <v>366</v>
      </c>
      <c r="K122" s="132">
        <v>6.7</v>
      </c>
      <c r="L122" s="132">
        <v>7.6</v>
      </c>
      <c r="M122" s="132">
        <v>5.0999999999999996</v>
      </c>
      <c r="N122" s="132">
        <v>5.6</v>
      </c>
      <c r="O122" s="132">
        <v>6.6</v>
      </c>
      <c r="P122" s="132">
        <v>6.8</v>
      </c>
      <c r="Q122" s="132">
        <v>6</v>
      </c>
      <c r="R122" s="132">
        <v>5.0999999999999996</v>
      </c>
    </row>
    <row r="123" spans="4:18" x14ac:dyDescent="0.35">
      <c r="D123" s="137" t="s">
        <v>222</v>
      </c>
      <c r="E123" s="132" t="s">
        <v>449</v>
      </c>
      <c r="F123" s="132">
        <v>6.3</v>
      </c>
      <c r="G123" s="132">
        <v>6.9</v>
      </c>
      <c r="H123" s="132" t="s">
        <v>366</v>
      </c>
      <c r="I123" s="132">
        <v>6.9</v>
      </c>
      <c r="J123" s="132" t="s">
        <v>366</v>
      </c>
      <c r="K123" s="132">
        <v>5.7</v>
      </c>
      <c r="L123" s="132">
        <v>7.5</v>
      </c>
      <c r="M123" s="132">
        <v>4.5999999999999996</v>
      </c>
      <c r="N123" s="132" t="s">
        <v>366</v>
      </c>
      <c r="O123" s="132">
        <v>6.3</v>
      </c>
      <c r="P123" s="132" t="s">
        <v>366</v>
      </c>
      <c r="Q123" s="132">
        <v>6.1</v>
      </c>
      <c r="R123" s="132" t="s">
        <v>366</v>
      </c>
    </row>
    <row r="124" spans="4:18" x14ac:dyDescent="0.35">
      <c r="D124" s="137" t="s">
        <v>222</v>
      </c>
      <c r="E124" s="132" t="s">
        <v>450</v>
      </c>
      <c r="F124" s="132">
        <v>6.3</v>
      </c>
      <c r="G124" s="132">
        <v>7.4</v>
      </c>
      <c r="H124" s="132" t="s">
        <v>366</v>
      </c>
      <c r="I124" s="132">
        <v>7.6</v>
      </c>
      <c r="J124" s="132" t="s">
        <v>366</v>
      </c>
      <c r="K124" s="132">
        <v>7.9</v>
      </c>
      <c r="L124" s="132">
        <v>7.6</v>
      </c>
      <c r="M124" s="132">
        <v>6</v>
      </c>
      <c r="N124" s="132" t="s">
        <v>366</v>
      </c>
      <c r="O124" s="132">
        <v>7</v>
      </c>
      <c r="P124" s="132" t="s">
        <v>366</v>
      </c>
      <c r="Q124" s="132">
        <v>6.1</v>
      </c>
      <c r="R124" s="132" t="s">
        <v>366</v>
      </c>
    </row>
    <row r="125" spans="4:18" x14ac:dyDescent="0.35">
      <c r="D125" s="137" t="s">
        <v>221</v>
      </c>
      <c r="E125" s="132" t="s">
        <v>300</v>
      </c>
      <c r="F125" s="132">
        <v>7</v>
      </c>
      <c r="G125" s="132">
        <v>7.9</v>
      </c>
      <c r="H125" s="132">
        <v>5.6</v>
      </c>
      <c r="I125" s="132">
        <v>6.6</v>
      </c>
      <c r="J125" s="132" t="s">
        <v>366</v>
      </c>
      <c r="K125" s="132">
        <v>6.6</v>
      </c>
      <c r="L125" s="132">
        <v>7.5</v>
      </c>
      <c r="M125" s="132">
        <v>6.7</v>
      </c>
      <c r="N125" s="132">
        <v>6.1</v>
      </c>
      <c r="O125" s="132">
        <v>7.3</v>
      </c>
      <c r="P125" s="132">
        <v>7.8</v>
      </c>
      <c r="Q125" s="132">
        <v>6.9</v>
      </c>
      <c r="R125" s="132">
        <v>6.9</v>
      </c>
    </row>
    <row r="126" spans="4:18" x14ac:dyDescent="0.35">
      <c r="D126" s="137" t="s">
        <v>221</v>
      </c>
      <c r="E126" s="132" t="s">
        <v>449</v>
      </c>
      <c r="F126" s="132">
        <v>6.5</v>
      </c>
      <c r="G126" s="132">
        <v>8.3000000000000007</v>
      </c>
      <c r="H126" s="132" t="s">
        <v>366</v>
      </c>
      <c r="I126" s="132">
        <v>6.2</v>
      </c>
      <c r="J126" s="132" t="s">
        <v>366</v>
      </c>
      <c r="K126" s="132">
        <v>5.0999999999999996</v>
      </c>
      <c r="L126" s="132">
        <v>7.3</v>
      </c>
      <c r="M126" s="132">
        <v>7</v>
      </c>
      <c r="N126" s="132" t="s">
        <v>366</v>
      </c>
      <c r="O126" s="132">
        <v>7.2</v>
      </c>
      <c r="P126" s="132" t="s">
        <v>366</v>
      </c>
      <c r="Q126" s="132">
        <v>6.7</v>
      </c>
      <c r="R126" s="132" t="s">
        <v>366</v>
      </c>
    </row>
    <row r="127" spans="4:18" x14ac:dyDescent="0.35">
      <c r="D127" s="137" t="s">
        <v>221</v>
      </c>
      <c r="E127" s="132" t="s">
        <v>450</v>
      </c>
      <c r="F127" s="132">
        <v>7.5</v>
      </c>
      <c r="G127" s="132">
        <v>7.8</v>
      </c>
      <c r="H127" s="132" t="s">
        <v>366</v>
      </c>
      <c r="I127" s="132">
        <v>7.2</v>
      </c>
      <c r="J127" s="132" t="s">
        <v>366</v>
      </c>
      <c r="K127" s="132">
        <v>8.3000000000000007</v>
      </c>
      <c r="L127" s="132">
        <v>7.7</v>
      </c>
      <c r="M127" s="132">
        <v>6.1</v>
      </c>
      <c r="N127" s="132" t="s">
        <v>366</v>
      </c>
      <c r="O127" s="132">
        <v>7.4</v>
      </c>
      <c r="P127" s="132" t="s">
        <v>366</v>
      </c>
      <c r="Q127" s="132">
        <v>6.7</v>
      </c>
      <c r="R127" s="132" t="s">
        <v>366</v>
      </c>
    </row>
    <row r="128" spans="4:18" x14ac:dyDescent="0.35">
      <c r="D128" s="137" t="s">
        <v>365</v>
      </c>
      <c r="E128" s="132" t="s">
        <v>300</v>
      </c>
      <c r="F128" s="132" t="s">
        <v>366</v>
      </c>
      <c r="G128" s="132" t="s">
        <v>366</v>
      </c>
      <c r="H128" s="132" t="s">
        <v>366</v>
      </c>
      <c r="I128" s="132" t="s">
        <v>366</v>
      </c>
      <c r="J128" s="132" t="s">
        <v>366</v>
      </c>
      <c r="K128" s="132" t="s">
        <v>366</v>
      </c>
      <c r="L128" s="132" t="s">
        <v>366</v>
      </c>
      <c r="M128" s="132" t="s">
        <v>366</v>
      </c>
      <c r="N128" s="132" t="s">
        <v>366</v>
      </c>
      <c r="O128" s="132" t="s">
        <v>366</v>
      </c>
      <c r="P128" s="132" t="s">
        <v>366</v>
      </c>
      <c r="Q128" s="132" t="s">
        <v>366</v>
      </c>
      <c r="R128" s="132" t="s">
        <v>366</v>
      </c>
    </row>
    <row r="129" spans="4:18" x14ac:dyDescent="0.35">
      <c r="D129" s="137" t="s">
        <v>365</v>
      </c>
      <c r="E129" s="132" t="s">
        <v>449</v>
      </c>
      <c r="F129" s="132" t="s">
        <v>366</v>
      </c>
      <c r="G129" s="132" t="s">
        <v>366</v>
      </c>
      <c r="H129" s="132" t="s">
        <v>366</v>
      </c>
      <c r="I129" s="132" t="s">
        <v>366</v>
      </c>
      <c r="J129" s="132" t="s">
        <v>366</v>
      </c>
      <c r="K129" s="132" t="s">
        <v>366</v>
      </c>
      <c r="L129" s="132" t="s">
        <v>366</v>
      </c>
      <c r="M129" s="132" t="s">
        <v>366</v>
      </c>
      <c r="N129" s="132" t="s">
        <v>366</v>
      </c>
      <c r="O129" s="132" t="s">
        <v>366</v>
      </c>
      <c r="P129" s="132" t="s">
        <v>366</v>
      </c>
      <c r="Q129" s="132" t="s">
        <v>366</v>
      </c>
      <c r="R129" s="132" t="s">
        <v>366</v>
      </c>
    </row>
    <row r="130" spans="4:18" x14ac:dyDescent="0.35">
      <c r="D130" s="137" t="s">
        <v>365</v>
      </c>
      <c r="E130" s="132" t="s">
        <v>450</v>
      </c>
      <c r="F130" s="132" t="s">
        <v>366</v>
      </c>
      <c r="G130" s="132" t="s">
        <v>366</v>
      </c>
      <c r="H130" s="132" t="s">
        <v>366</v>
      </c>
      <c r="I130" s="132" t="s">
        <v>366</v>
      </c>
      <c r="J130" s="132" t="s">
        <v>366</v>
      </c>
      <c r="K130" s="132" t="s">
        <v>366</v>
      </c>
      <c r="L130" s="132" t="s">
        <v>366</v>
      </c>
      <c r="M130" s="132" t="s">
        <v>366</v>
      </c>
      <c r="N130" s="132" t="s">
        <v>366</v>
      </c>
      <c r="O130" s="132" t="s">
        <v>366</v>
      </c>
      <c r="P130" s="132" t="s">
        <v>366</v>
      </c>
      <c r="Q130" s="132" t="s">
        <v>366</v>
      </c>
      <c r="R130" s="132" t="s">
        <v>366</v>
      </c>
    </row>
    <row r="131" spans="4:18" x14ac:dyDescent="0.35">
      <c r="D131" s="137" t="s">
        <v>223</v>
      </c>
      <c r="E131" s="132" t="s">
        <v>300</v>
      </c>
      <c r="F131" s="132">
        <v>6.7</v>
      </c>
      <c r="G131" s="132">
        <v>7.8</v>
      </c>
      <c r="H131" s="132">
        <v>5.2</v>
      </c>
      <c r="I131" s="132">
        <v>6.8</v>
      </c>
      <c r="J131" s="132" t="s">
        <v>366</v>
      </c>
      <c r="K131" s="132">
        <v>7</v>
      </c>
      <c r="L131" s="132">
        <v>8.5</v>
      </c>
      <c r="M131" s="132">
        <v>6.2</v>
      </c>
      <c r="N131" s="132">
        <v>6.6</v>
      </c>
      <c r="O131" s="132">
        <v>6.2</v>
      </c>
      <c r="P131" s="132">
        <v>7.3</v>
      </c>
      <c r="Q131" s="132">
        <v>6.4</v>
      </c>
      <c r="R131" s="132">
        <v>5.6</v>
      </c>
    </row>
    <row r="132" spans="4:18" x14ac:dyDescent="0.35">
      <c r="D132" s="137" t="s">
        <v>223</v>
      </c>
      <c r="E132" s="132" t="s">
        <v>449</v>
      </c>
      <c r="F132" s="132">
        <v>6.7</v>
      </c>
      <c r="G132" s="132">
        <v>7.4</v>
      </c>
      <c r="H132" s="132" t="s">
        <v>366</v>
      </c>
      <c r="I132" s="132">
        <v>6.7</v>
      </c>
      <c r="J132" s="132" t="s">
        <v>366</v>
      </c>
      <c r="K132" s="132">
        <v>5.2</v>
      </c>
      <c r="L132" s="132">
        <v>8.6</v>
      </c>
      <c r="M132" s="132">
        <v>5.6</v>
      </c>
      <c r="N132" s="132" t="s">
        <v>366</v>
      </c>
      <c r="O132" s="132">
        <v>5.8</v>
      </c>
      <c r="P132" s="132" t="s">
        <v>366</v>
      </c>
      <c r="Q132" s="132">
        <v>6.7</v>
      </c>
      <c r="R132" s="132" t="s">
        <v>366</v>
      </c>
    </row>
    <row r="133" spans="4:18" x14ac:dyDescent="0.35">
      <c r="D133" s="137" t="s">
        <v>223</v>
      </c>
      <c r="E133" s="132" t="s">
        <v>450</v>
      </c>
      <c r="F133" s="132">
        <v>6.8</v>
      </c>
      <c r="G133" s="132">
        <v>7.9</v>
      </c>
      <c r="H133" s="132" t="s">
        <v>366</v>
      </c>
      <c r="I133" s="132">
        <v>6.9</v>
      </c>
      <c r="J133" s="132" t="s">
        <v>366</v>
      </c>
      <c r="K133" s="132">
        <v>9</v>
      </c>
      <c r="L133" s="132">
        <v>8.5</v>
      </c>
      <c r="M133" s="132">
        <v>7.2</v>
      </c>
      <c r="N133" s="132" t="s">
        <v>366</v>
      </c>
      <c r="O133" s="132">
        <v>7</v>
      </c>
      <c r="P133" s="132" t="s">
        <v>366</v>
      </c>
      <c r="Q133" s="132">
        <v>6.2</v>
      </c>
      <c r="R133" s="132" t="s">
        <v>366</v>
      </c>
    </row>
  </sheetData>
  <sheetProtection sort="0" autoFilter="0" pivotTables="0"/>
  <autoFilter ref="D4:R4" xr:uid="{8E87E04D-8C75-4CB0-8DA0-6FCE78B4FB1B}"/>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DF42-BD0A-4E14-AB36-362133D46F21}">
  <dimension ref="B2:G71"/>
  <sheetViews>
    <sheetView workbookViewId="0">
      <selection activeCell="M31" sqref="M31"/>
    </sheetView>
  </sheetViews>
  <sheetFormatPr defaultRowHeight="14.5" x14ac:dyDescent="0.35"/>
  <cols>
    <col min="1" max="1" width="3.81640625" customWidth="1"/>
    <col min="2" max="2" width="11.54296875" customWidth="1"/>
    <col min="3" max="3" width="36.453125" customWidth="1"/>
    <col min="4" max="4" width="29.7265625" bestFit="1" customWidth="1"/>
    <col min="5" max="5" width="8.7265625" style="79"/>
    <col min="9" max="9" width="33.7265625" customWidth="1"/>
  </cols>
  <sheetData>
    <row r="2" spans="2:7" x14ac:dyDescent="0.35">
      <c r="D2" s="79"/>
      <c r="F2" s="80"/>
      <c r="G2" s="79"/>
    </row>
    <row r="3" spans="2:7" x14ac:dyDescent="0.35">
      <c r="B3" t="s">
        <v>393</v>
      </c>
      <c r="C3" t="s">
        <v>508</v>
      </c>
      <c r="D3" s="79" t="s">
        <v>470</v>
      </c>
      <c r="E3" s="126" t="s">
        <v>471</v>
      </c>
      <c r="F3" s="79" t="s">
        <v>312</v>
      </c>
      <c r="G3" s="127" t="s">
        <v>472</v>
      </c>
    </row>
    <row r="4" spans="2:7" x14ac:dyDescent="0.35">
      <c r="B4" t="s">
        <v>45</v>
      </c>
      <c r="C4" t="s">
        <v>398</v>
      </c>
      <c r="D4" s="79" t="s">
        <v>481</v>
      </c>
      <c r="E4" s="126">
        <v>32</v>
      </c>
      <c r="F4" s="79">
        <v>24</v>
      </c>
      <c r="G4" s="80">
        <f t="shared" ref="G4:G35" si="0">F4/E4</f>
        <v>0.75</v>
      </c>
    </row>
    <row r="5" spans="2:7" x14ac:dyDescent="0.35">
      <c r="B5" t="s">
        <v>45</v>
      </c>
      <c r="C5" t="s">
        <v>398</v>
      </c>
      <c r="D5" s="79" t="s">
        <v>482</v>
      </c>
      <c r="E5" s="126">
        <v>32</v>
      </c>
      <c r="F5" s="79">
        <v>22</v>
      </c>
      <c r="G5" s="80">
        <f t="shared" si="0"/>
        <v>0.6875</v>
      </c>
    </row>
    <row r="6" spans="2:7" x14ac:dyDescent="0.35">
      <c r="B6" t="s">
        <v>45</v>
      </c>
      <c r="C6" t="s">
        <v>398</v>
      </c>
      <c r="D6" s="79" t="s">
        <v>483</v>
      </c>
      <c r="E6" s="126">
        <v>31</v>
      </c>
      <c r="F6" s="79">
        <v>25</v>
      </c>
      <c r="G6" s="80">
        <f t="shared" si="0"/>
        <v>0.80645161290322576</v>
      </c>
    </row>
    <row r="7" spans="2:7" x14ac:dyDescent="0.35">
      <c r="B7" t="s">
        <v>45</v>
      </c>
      <c r="C7" t="s">
        <v>398</v>
      </c>
      <c r="D7" s="79" t="s">
        <v>484</v>
      </c>
      <c r="E7" s="126">
        <v>13</v>
      </c>
      <c r="F7" s="79">
        <v>10</v>
      </c>
      <c r="G7" s="80">
        <f t="shared" si="0"/>
        <v>0.76923076923076927</v>
      </c>
    </row>
    <row r="8" spans="2:7" x14ac:dyDescent="0.35">
      <c r="B8" t="s">
        <v>45</v>
      </c>
      <c r="C8" t="s">
        <v>398</v>
      </c>
      <c r="D8" s="79" t="s">
        <v>485</v>
      </c>
      <c r="E8" s="126">
        <v>25</v>
      </c>
      <c r="F8" s="79">
        <v>26</v>
      </c>
      <c r="G8" s="80">
        <f t="shared" si="0"/>
        <v>1.04</v>
      </c>
    </row>
    <row r="9" spans="2:7" x14ac:dyDescent="0.35">
      <c r="B9" t="s">
        <v>45</v>
      </c>
      <c r="C9" t="s">
        <v>398</v>
      </c>
      <c r="D9" s="79" t="s">
        <v>486</v>
      </c>
      <c r="E9" s="126">
        <v>24</v>
      </c>
      <c r="F9" s="79">
        <v>19</v>
      </c>
      <c r="G9" s="80">
        <f t="shared" si="0"/>
        <v>0.79166666666666663</v>
      </c>
    </row>
    <row r="10" spans="2:7" x14ac:dyDescent="0.35">
      <c r="B10" t="s">
        <v>45</v>
      </c>
      <c r="C10" t="s">
        <v>398</v>
      </c>
      <c r="D10" s="79" t="s">
        <v>487</v>
      </c>
      <c r="E10" s="126">
        <v>22</v>
      </c>
      <c r="F10" s="79">
        <v>13</v>
      </c>
      <c r="G10" s="80">
        <f t="shared" si="0"/>
        <v>0.59090909090909094</v>
      </c>
    </row>
    <row r="11" spans="2:7" x14ac:dyDescent="0.35">
      <c r="B11" t="s">
        <v>45</v>
      </c>
      <c r="C11" t="s">
        <v>398</v>
      </c>
      <c r="D11" s="79" t="s">
        <v>488</v>
      </c>
      <c r="E11" s="126">
        <v>5</v>
      </c>
      <c r="F11" s="79">
        <v>2</v>
      </c>
      <c r="G11" s="80">
        <f t="shared" si="0"/>
        <v>0.4</v>
      </c>
    </row>
    <row r="12" spans="2:7" x14ac:dyDescent="0.35">
      <c r="B12" t="s">
        <v>45</v>
      </c>
      <c r="C12" t="s">
        <v>398</v>
      </c>
      <c r="D12" s="79" t="s">
        <v>408</v>
      </c>
      <c r="E12" s="126">
        <v>28</v>
      </c>
      <c r="F12" s="79">
        <v>19</v>
      </c>
      <c r="G12" s="80">
        <f t="shared" si="0"/>
        <v>0.6785714285714286</v>
      </c>
    </row>
    <row r="13" spans="2:7" x14ac:dyDescent="0.35">
      <c r="B13" t="s">
        <v>45</v>
      </c>
      <c r="C13" t="s">
        <v>398</v>
      </c>
      <c r="D13" s="79" t="s">
        <v>407</v>
      </c>
      <c r="E13" s="126">
        <v>11</v>
      </c>
      <c r="F13" s="79">
        <v>8</v>
      </c>
      <c r="G13" s="80">
        <f t="shared" si="0"/>
        <v>0.72727272727272729</v>
      </c>
    </row>
    <row r="14" spans="2:7" x14ac:dyDescent="0.35">
      <c r="B14" t="s">
        <v>45</v>
      </c>
      <c r="C14" t="s">
        <v>398</v>
      </c>
      <c r="D14" s="79" t="s">
        <v>405</v>
      </c>
      <c r="E14" s="126">
        <v>26</v>
      </c>
      <c r="F14" s="79">
        <v>25</v>
      </c>
      <c r="G14" s="80">
        <f t="shared" si="0"/>
        <v>0.96153846153846156</v>
      </c>
    </row>
    <row r="15" spans="2:7" x14ac:dyDescent="0.35">
      <c r="B15" t="s">
        <v>45</v>
      </c>
      <c r="C15" t="s">
        <v>398</v>
      </c>
      <c r="D15" s="79" t="s">
        <v>416</v>
      </c>
      <c r="E15" s="126">
        <v>7</v>
      </c>
      <c r="F15" s="79">
        <v>5</v>
      </c>
      <c r="G15" s="80">
        <f t="shared" si="0"/>
        <v>0.7142857142857143</v>
      </c>
    </row>
    <row r="16" spans="2:7" x14ac:dyDescent="0.35">
      <c r="B16" t="s">
        <v>45</v>
      </c>
      <c r="C16" t="s">
        <v>398</v>
      </c>
      <c r="D16" s="79" t="s">
        <v>494</v>
      </c>
      <c r="E16" s="126">
        <v>8</v>
      </c>
      <c r="F16" s="79">
        <v>8</v>
      </c>
      <c r="G16" s="80">
        <f t="shared" si="0"/>
        <v>1</v>
      </c>
    </row>
    <row r="17" spans="2:7" x14ac:dyDescent="0.35">
      <c r="B17" t="s">
        <v>45</v>
      </c>
      <c r="C17" t="s">
        <v>398</v>
      </c>
      <c r="D17" s="79" t="s">
        <v>501</v>
      </c>
      <c r="E17" s="126">
        <v>32</v>
      </c>
      <c r="F17" s="79">
        <v>26</v>
      </c>
      <c r="G17" s="80">
        <f t="shared" si="0"/>
        <v>0.8125</v>
      </c>
    </row>
    <row r="18" spans="2:7" x14ac:dyDescent="0.35">
      <c r="B18" t="s">
        <v>45</v>
      </c>
      <c r="C18" t="s">
        <v>398</v>
      </c>
      <c r="D18" s="79" t="s">
        <v>503</v>
      </c>
      <c r="E18" s="126">
        <v>34</v>
      </c>
      <c r="F18" s="79">
        <v>26</v>
      </c>
      <c r="G18" s="80">
        <f t="shared" si="0"/>
        <v>0.76470588235294112</v>
      </c>
    </row>
    <row r="19" spans="2:7" x14ac:dyDescent="0.35">
      <c r="B19" t="s">
        <v>45</v>
      </c>
      <c r="C19" t="s">
        <v>398</v>
      </c>
      <c r="D19" s="79" t="s">
        <v>425</v>
      </c>
      <c r="E19" s="126">
        <v>25</v>
      </c>
      <c r="F19" s="79">
        <v>21</v>
      </c>
      <c r="G19" s="80">
        <f t="shared" si="0"/>
        <v>0.84</v>
      </c>
    </row>
    <row r="20" spans="2:7" x14ac:dyDescent="0.35">
      <c r="B20" t="s">
        <v>45</v>
      </c>
      <c r="C20" t="s">
        <v>398</v>
      </c>
      <c r="D20" s="79" t="s">
        <v>411</v>
      </c>
      <c r="E20" s="126">
        <v>12</v>
      </c>
      <c r="F20" s="79">
        <v>8</v>
      </c>
      <c r="G20" s="80">
        <f t="shared" si="0"/>
        <v>0.66666666666666663</v>
      </c>
    </row>
    <row r="21" spans="2:7" x14ac:dyDescent="0.35">
      <c r="B21" t="s">
        <v>45</v>
      </c>
      <c r="C21" t="s">
        <v>398</v>
      </c>
      <c r="D21" s="79" t="s">
        <v>507</v>
      </c>
      <c r="E21" s="126">
        <v>2</v>
      </c>
      <c r="F21" s="79">
        <v>0</v>
      </c>
      <c r="G21" s="80">
        <f t="shared" si="0"/>
        <v>0</v>
      </c>
    </row>
    <row r="22" spans="2:7" x14ac:dyDescent="0.35">
      <c r="B22" t="s">
        <v>45</v>
      </c>
      <c r="C22" t="s">
        <v>394</v>
      </c>
      <c r="D22" s="79" t="s">
        <v>477</v>
      </c>
      <c r="E22" s="126">
        <v>17</v>
      </c>
      <c r="F22" s="79">
        <v>11</v>
      </c>
      <c r="G22" s="80">
        <f t="shared" si="0"/>
        <v>0.6470588235294118</v>
      </c>
    </row>
    <row r="23" spans="2:7" x14ac:dyDescent="0.35">
      <c r="B23" t="s">
        <v>45</v>
      </c>
      <c r="C23" t="s">
        <v>394</v>
      </c>
      <c r="D23" s="79" t="s">
        <v>489</v>
      </c>
      <c r="E23" s="126">
        <v>5</v>
      </c>
      <c r="F23" s="79">
        <v>5</v>
      </c>
      <c r="G23" s="80">
        <f t="shared" si="0"/>
        <v>1</v>
      </c>
    </row>
    <row r="24" spans="2:7" x14ac:dyDescent="0.35">
      <c r="B24" t="s">
        <v>45</v>
      </c>
      <c r="C24" t="s">
        <v>394</v>
      </c>
      <c r="D24" s="79" t="s">
        <v>490</v>
      </c>
      <c r="E24" s="126">
        <v>12</v>
      </c>
      <c r="F24" s="79">
        <v>10</v>
      </c>
      <c r="G24" s="80">
        <f t="shared" si="0"/>
        <v>0.83333333333333337</v>
      </c>
    </row>
    <row r="25" spans="2:7" x14ac:dyDescent="0.35">
      <c r="B25" t="s">
        <v>45</v>
      </c>
      <c r="C25" t="s">
        <v>394</v>
      </c>
      <c r="D25" s="79" t="s">
        <v>423</v>
      </c>
      <c r="E25" s="126">
        <v>20</v>
      </c>
      <c r="F25" s="79">
        <v>0</v>
      </c>
      <c r="G25" s="80">
        <f t="shared" si="0"/>
        <v>0</v>
      </c>
    </row>
    <row r="26" spans="2:7" x14ac:dyDescent="0.35">
      <c r="B26" t="s">
        <v>45</v>
      </c>
      <c r="C26" t="s">
        <v>394</v>
      </c>
      <c r="D26" s="79" t="s">
        <v>491</v>
      </c>
      <c r="E26" s="126">
        <v>19</v>
      </c>
      <c r="F26" s="79">
        <v>17</v>
      </c>
      <c r="G26" s="80">
        <f t="shared" si="0"/>
        <v>0.89473684210526316</v>
      </c>
    </row>
    <row r="27" spans="2:7" x14ac:dyDescent="0.35">
      <c r="B27" t="s">
        <v>45</v>
      </c>
      <c r="C27" t="s">
        <v>394</v>
      </c>
      <c r="D27" s="79" t="s">
        <v>492</v>
      </c>
      <c r="E27" s="126">
        <v>26</v>
      </c>
      <c r="F27" s="79">
        <v>20</v>
      </c>
      <c r="G27" s="80">
        <f t="shared" si="0"/>
        <v>0.76923076923076927</v>
      </c>
    </row>
    <row r="28" spans="2:7" x14ac:dyDescent="0.35">
      <c r="B28" t="s">
        <v>45</v>
      </c>
      <c r="C28" t="s">
        <v>394</v>
      </c>
      <c r="D28" s="79" t="s">
        <v>493</v>
      </c>
      <c r="E28" s="126">
        <v>26</v>
      </c>
      <c r="F28" s="79">
        <v>19</v>
      </c>
      <c r="G28" s="80">
        <f t="shared" si="0"/>
        <v>0.73076923076923073</v>
      </c>
    </row>
    <row r="29" spans="2:7" x14ac:dyDescent="0.35">
      <c r="B29" t="s">
        <v>45</v>
      </c>
      <c r="C29" t="s">
        <v>394</v>
      </c>
      <c r="D29" s="79" t="s">
        <v>415</v>
      </c>
      <c r="E29" s="126">
        <v>9</v>
      </c>
      <c r="F29" s="79">
        <v>2</v>
      </c>
      <c r="G29" s="80">
        <f t="shared" si="0"/>
        <v>0.22222222222222221</v>
      </c>
    </row>
    <row r="30" spans="2:7" x14ac:dyDescent="0.35">
      <c r="B30" t="s">
        <v>45</v>
      </c>
      <c r="C30" t="s">
        <v>401</v>
      </c>
      <c r="D30" s="79" t="s">
        <v>473</v>
      </c>
      <c r="E30" s="126">
        <v>12</v>
      </c>
      <c r="F30" s="79">
        <v>10</v>
      </c>
      <c r="G30" s="80">
        <f t="shared" si="0"/>
        <v>0.83333333333333337</v>
      </c>
    </row>
    <row r="31" spans="2:7" x14ac:dyDescent="0.35">
      <c r="B31" t="s">
        <v>45</v>
      </c>
      <c r="C31" t="s">
        <v>401</v>
      </c>
      <c r="D31" s="79" t="s">
        <v>474</v>
      </c>
      <c r="E31" s="126">
        <v>12</v>
      </c>
      <c r="F31" s="79">
        <v>11</v>
      </c>
      <c r="G31" s="80">
        <f t="shared" si="0"/>
        <v>0.91666666666666663</v>
      </c>
    </row>
    <row r="32" spans="2:7" x14ac:dyDescent="0.35">
      <c r="B32" t="s">
        <v>45</v>
      </c>
      <c r="C32" t="s">
        <v>401</v>
      </c>
      <c r="D32" s="79" t="s">
        <v>475</v>
      </c>
      <c r="E32" s="126">
        <v>8</v>
      </c>
      <c r="F32" s="79">
        <v>8</v>
      </c>
      <c r="G32" s="80">
        <f t="shared" si="0"/>
        <v>1</v>
      </c>
    </row>
    <row r="33" spans="2:7" x14ac:dyDescent="0.35">
      <c r="B33" t="s">
        <v>45</v>
      </c>
      <c r="C33" t="s">
        <v>401</v>
      </c>
      <c r="D33" s="79" t="s">
        <v>476</v>
      </c>
      <c r="E33" s="126">
        <v>14</v>
      </c>
      <c r="F33" s="79">
        <v>8</v>
      </c>
      <c r="G33" s="80">
        <f t="shared" si="0"/>
        <v>0.5714285714285714</v>
      </c>
    </row>
    <row r="34" spans="2:7" x14ac:dyDescent="0.35">
      <c r="B34" t="s">
        <v>45</v>
      </c>
      <c r="C34" t="s">
        <v>401</v>
      </c>
      <c r="D34" s="79" t="s">
        <v>479</v>
      </c>
      <c r="E34" s="126">
        <v>8</v>
      </c>
      <c r="F34" s="79">
        <v>7</v>
      </c>
      <c r="G34" s="80">
        <f t="shared" si="0"/>
        <v>0.875</v>
      </c>
    </row>
    <row r="35" spans="2:7" x14ac:dyDescent="0.35">
      <c r="B35" t="s">
        <v>45</v>
      </c>
      <c r="C35" t="s">
        <v>401</v>
      </c>
      <c r="D35" s="79" t="s">
        <v>480</v>
      </c>
      <c r="E35" s="126">
        <v>17</v>
      </c>
      <c r="F35" s="79">
        <v>14</v>
      </c>
      <c r="G35" s="80">
        <f t="shared" si="0"/>
        <v>0.82352941176470584</v>
      </c>
    </row>
    <row r="36" spans="2:7" x14ac:dyDescent="0.35">
      <c r="B36" t="s">
        <v>45</v>
      </c>
      <c r="C36" t="s">
        <v>401</v>
      </c>
      <c r="D36" s="79" t="s">
        <v>415</v>
      </c>
      <c r="E36" s="126">
        <v>9</v>
      </c>
      <c r="F36" s="79">
        <v>2</v>
      </c>
      <c r="G36" s="80">
        <f t="shared" ref="G36:G67" si="1">F36/E36</f>
        <v>0.22222222222222221</v>
      </c>
    </row>
    <row r="37" spans="2:7" x14ac:dyDescent="0.35">
      <c r="B37" t="s">
        <v>45</v>
      </c>
      <c r="C37" t="s">
        <v>401</v>
      </c>
      <c r="D37" s="79" t="s">
        <v>417</v>
      </c>
      <c r="E37" s="126">
        <v>7</v>
      </c>
      <c r="F37" s="79">
        <v>7</v>
      </c>
      <c r="G37" s="80">
        <f t="shared" si="1"/>
        <v>1</v>
      </c>
    </row>
    <row r="38" spans="2:7" x14ac:dyDescent="0.35">
      <c r="B38" t="s">
        <v>45</v>
      </c>
      <c r="C38" t="s">
        <v>401</v>
      </c>
      <c r="D38" s="79" t="s">
        <v>413</v>
      </c>
      <c r="E38" s="126">
        <v>11</v>
      </c>
      <c r="F38" s="79">
        <v>9</v>
      </c>
      <c r="G38" s="80">
        <f t="shared" si="1"/>
        <v>0.81818181818181823</v>
      </c>
    </row>
    <row r="39" spans="2:7" x14ac:dyDescent="0.35">
      <c r="B39" t="s">
        <v>509</v>
      </c>
      <c r="C39" t="s">
        <v>445</v>
      </c>
      <c r="E39" s="79">
        <v>27</v>
      </c>
      <c r="F39" s="79">
        <v>16</v>
      </c>
      <c r="G39" s="80">
        <f t="shared" si="1"/>
        <v>0.59259259259259256</v>
      </c>
    </row>
    <row r="40" spans="2:7" x14ac:dyDescent="0.35">
      <c r="B40" t="s">
        <v>509</v>
      </c>
      <c r="C40" t="s">
        <v>510</v>
      </c>
      <c r="E40" s="79">
        <v>87</v>
      </c>
      <c r="F40" s="79">
        <v>68</v>
      </c>
      <c r="G40" s="80">
        <f t="shared" si="1"/>
        <v>0.7816091954022989</v>
      </c>
    </row>
    <row r="41" spans="2:7" x14ac:dyDescent="0.35">
      <c r="B41" t="s">
        <v>509</v>
      </c>
      <c r="C41" t="s">
        <v>511</v>
      </c>
      <c r="E41" s="79">
        <v>13</v>
      </c>
      <c r="F41" s="79">
        <v>8</v>
      </c>
      <c r="G41" s="80">
        <f t="shared" si="1"/>
        <v>0.61538461538461542</v>
      </c>
    </row>
    <row r="42" spans="2:7" x14ac:dyDescent="0.35">
      <c r="B42" t="s">
        <v>45</v>
      </c>
      <c r="C42" t="s">
        <v>400</v>
      </c>
      <c r="D42" s="79" t="s">
        <v>422</v>
      </c>
      <c r="E42" s="126">
        <v>26</v>
      </c>
      <c r="F42" s="79">
        <v>23</v>
      </c>
      <c r="G42" s="80">
        <f t="shared" si="1"/>
        <v>0.88461538461538458</v>
      </c>
    </row>
    <row r="43" spans="2:7" x14ac:dyDescent="0.35">
      <c r="B43" t="s">
        <v>45</v>
      </c>
      <c r="C43" t="s">
        <v>400</v>
      </c>
      <c r="D43" s="79" t="s">
        <v>478</v>
      </c>
      <c r="E43" s="126">
        <v>12</v>
      </c>
      <c r="F43" s="79">
        <v>4</v>
      </c>
      <c r="G43" s="80">
        <f t="shared" si="1"/>
        <v>0.33333333333333331</v>
      </c>
    </row>
    <row r="44" spans="2:7" x14ac:dyDescent="0.35">
      <c r="B44" t="s">
        <v>45</v>
      </c>
      <c r="C44" t="s">
        <v>400</v>
      </c>
      <c r="D44" s="79" t="s">
        <v>421</v>
      </c>
      <c r="E44" s="126">
        <v>12</v>
      </c>
      <c r="F44" s="79">
        <v>9</v>
      </c>
      <c r="G44" s="80">
        <f t="shared" si="1"/>
        <v>0.75</v>
      </c>
    </row>
    <row r="45" spans="2:7" x14ac:dyDescent="0.35">
      <c r="B45" t="s">
        <v>45</v>
      </c>
      <c r="C45" t="s">
        <v>400</v>
      </c>
      <c r="D45" s="79" t="s">
        <v>412</v>
      </c>
      <c r="E45" s="126">
        <v>32</v>
      </c>
      <c r="F45" s="79">
        <v>25</v>
      </c>
      <c r="G45" s="80">
        <f t="shared" si="1"/>
        <v>0.78125</v>
      </c>
    </row>
    <row r="46" spans="2:7" x14ac:dyDescent="0.35">
      <c r="B46" t="s">
        <v>45</v>
      </c>
      <c r="C46" t="s">
        <v>400</v>
      </c>
      <c r="D46" s="79" t="s">
        <v>410</v>
      </c>
      <c r="E46" s="126">
        <v>32</v>
      </c>
      <c r="F46" s="79">
        <v>27</v>
      </c>
      <c r="G46" s="80">
        <f t="shared" si="1"/>
        <v>0.84375</v>
      </c>
    </row>
    <row r="47" spans="2:7" x14ac:dyDescent="0.35">
      <c r="B47" t="s">
        <v>45</v>
      </c>
      <c r="C47" t="s">
        <v>400</v>
      </c>
      <c r="D47" s="79" t="s">
        <v>497</v>
      </c>
      <c r="E47" s="126">
        <v>32</v>
      </c>
      <c r="F47" s="79">
        <v>26</v>
      </c>
      <c r="G47" s="80">
        <f t="shared" si="1"/>
        <v>0.8125</v>
      </c>
    </row>
    <row r="48" spans="2:7" x14ac:dyDescent="0.35">
      <c r="B48" t="s">
        <v>45</v>
      </c>
      <c r="C48" t="s">
        <v>400</v>
      </c>
      <c r="D48" s="79" t="s">
        <v>404</v>
      </c>
      <c r="E48" s="126">
        <v>27</v>
      </c>
      <c r="F48" s="79">
        <v>20</v>
      </c>
      <c r="G48" s="80">
        <f t="shared" si="1"/>
        <v>0.7407407407407407</v>
      </c>
    </row>
    <row r="49" spans="2:7" x14ac:dyDescent="0.35">
      <c r="B49" t="s">
        <v>45</v>
      </c>
      <c r="C49" t="s">
        <v>400</v>
      </c>
      <c r="D49" s="79" t="s">
        <v>502</v>
      </c>
      <c r="E49" s="126">
        <v>6</v>
      </c>
      <c r="F49" s="79">
        <v>0</v>
      </c>
      <c r="G49" s="80">
        <f t="shared" si="1"/>
        <v>0</v>
      </c>
    </row>
    <row r="50" spans="2:7" x14ac:dyDescent="0.35">
      <c r="B50" t="s">
        <v>45</v>
      </c>
      <c r="C50" t="s">
        <v>400</v>
      </c>
      <c r="D50" s="79" t="s">
        <v>406</v>
      </c>
      <c r="E50" s="126">
        <v>30</v>
      </c>
      <c r="F50" s="79">
        <v>8</v>
      </c>
      <c r="G50" s="80">
        <f t="shared" si="1"/>
        <v>0.26666666666666666</v>
      </c>
    </row>
    <row r="51" spans="2:7" x14ac:dyDescent="0.35">
      <c r="B51" t="s">
        <v>45</v>
      </c>
      <c r="C51" t="s">
        <v>400</v>
      </c>
      <c r="D51" s="79" t="s">
        <v>504</v>
      </c>
      <c r="E51" s="126">
        <v>32</v>
      </c>
      <c r="F51" s="79">
        <v>22</v>
      </c>
      <c r="G51" s="80">
        <f t="shared" si="1"/>
        <v>0.6875</v>
      </c>
    </row>
    <row r="52" spans="2:7" x14ac:dyDescent="0.35">
      <c r="B52" t="s">
        <v>45</v>
      </c>
      <c r="C52" t="s">
        <v>400</v>
      </c>
      <c r="D52" s="79" t="s">
        <v>414</v>
      </c>
      <c r="E52" s="126">
        <v>29</v>
      </c>
      <c r="F52" s="79">
        <v>22</v>
      </c>
      <c r="G52" s="80">
        <f t="shared" si="1"/>
        <v>0.75862068965517238</v>
      </c>
    </row>
    <row r="53" spans="2:7" x14ac:dyDescent="0.35">
      <c r="B53" t="s">
        <v>45</v>
      </c>
      <c r="C53" t="s">
        <v>400</v>
      </c>
      <c r="D53" s="79" t="s">
        <v>505</v>
      </c>
      <c r="E53" s="126">
        <v>33</v>
      </c>
      <c r="F53" s="79">
        <v>30</v>
      </c>
      <c r="G53" s="80">
        <f t="shared" si="1"/>
        <v>0.90909090909090906</v>
      </c>
    </row>
    <row r="54" spans="2:7" x14ac:dyDescent="0.35">
      <c r="B54" t="s">
        <v>45</v>
      </c>
      <c r="C54" t="s">
        <v>400</v>
      </c>
      <c r="D54" s="79" t="s">
        <v>418</v>
      </c>
      <c r="E54" s="126">
        <v>33</v>
      </c>
      <c r="F54" s="79">
        <v>31</v>
      </c>
      <c r="G54" s="80">
        <f t="shared" si="1"/>
        <v>0.93939393939393945</v>
      </c>
    </row>
    <row r="55" spans="2:7" x14ac:dyDescent="0.35">
      <c r="B55" t="s">
        <v>45</v>
      </c>
      <c r="C55" t="s">
        <v>400</v>
      </c>
      <c r="D55" s="79" t="s">
        <v>506</v>
      </c>
      <c r="E55" s="126">
        <v>5</v>
      </c>
      <c r="F55" s="79">
        <v>0</v>
      </c>
      <c r="G55" s="80">
        <f t="shared" si="1"/>
        <v>0</v>
      </c>
    </row>
    <row r="56" spans="2:7" x14ac:dyDescent="0.35">
      <c r="B56" t="s">
        <v>45</v>
      </c>
      <c r="C56" t="s">
        <v>400</v>
      </c>
      <c r="D56" s="79" t="s">
        <v>419</v>
      </c>
      <c r="E56" s="126">
        <v>31</v>
      </c>
      <c r="F56" s="79">
        <v>19</v>
      </c>
      <c r="G56" s="80">
        <f t="shared" si="1"/>
        <v>0.61290322580645162</v>
      </c>
    </row>
    <row r="57" spans="2:7" x14ac:dyDescent="0.35">
      <c r="B57" t="s">
        <v>45</v>
      </c>
      <c r="C57" t="s">
        <v>439</v>
      </c>
      <c r="D57" s="79" t="s">
        <v>416</v>
      </c>
      <c r="E57" s="126">
        <v>6</v>
      </c>
      <c r="F57" s="79">
        <v>6</v>
      </c>
      <c r="G57" s="80">
        <f t="shared" si="1"/>
        <v>1</v>
      </c>
    </row>
    <row r="58" spans="2:7" hidden="1" x14ac:dyDescent="0.35">
      <c r="C58" t="s">
        <v>57</v>
      </c>
      <c r="D58" s="79"/>
      <c r="E58" s="79">
        <f>SUBTOTAL(109,E1:E57)</f>
        <v>1106</v>
      </c>
      <c r="F58" s="79">
        <f>SUBTOTAL(109,F1:F57)</f>
        <v>811</v>
      </c>
      <c r="G58" s="80">
        <f t="shared" si="1"/>
        <v>0.73327305605786619</v>
      </c>
    </row>
    <row r="59" spans="2:7" x14ac:dyDescent="0.35">
      <c r="B59" t="s">
        <v>45</v>
      </c>
      <c r="C59" t="s">
        <v>399</v>
      </c>
      <c r="D59" s="79" t="s">
        <v>420</v>
      </c>
      <c r="E59" s="126">
        <v>16</v>
      </c>
      <c r="F59" s="79">
        <v>15</v>
      </c>
      <c r="G59" s="80">
        <f t="shared" si="1"/>
        <v>0.9375</v>
      </c>
    </row>
    <row r="60" spans="2:7" x14ac:dyDescent="0.35">
      <c r="B60" t="s">
        <v>45</v>
      </c>
      <c r="C60" t="s">
        <v>399</v>
      </c>
      <c r="D60" s="79" t="s">
        <v>498</v>
      </c>
      <c r="E60" s="126">
        <v>35</v>
      </c>
      <c r="F60" s="79">
        <v>33</v>
      </c>
      <c r="G60" s="80">
        <f t="shared" si="1"/>
        <v>0.94285714285714284</v>
      </c>
    </row>
    <row r="61" spans="2:7" x14ac:dyDescent="0.35">
      <c r="B61" t="s">
        <v>45</v>
      </c>
      <c r="C61" t="s">
        <v>399</v>
      </c>
      <c r="D61" s="79" t="s">
        <v>499</v>
      </c>
      <c r="E61" s="126">
        <v>15</v>
      </c>
      <c r="F61" s="79">
        <v>14</v>
      </c>
      <c r="G61" s="80">
        <f t="shared" si="1"/>
        <v>0.93333333333333335</v>
      </c>
    </row>
    <row r="62" spans="2:7" x14ac:dyDescent="0.35">
      <c r="B62" t="s">
        <v>45</v>
      </c>
      <c r="C62" t="s">
        <v>399</v>
      </c>
      <c r="D62" s="79" t="s">
        <v>500</v>
      </c>
      <c r="E62" s="126">
        <v>9</v>
      </c>
      <c r="F62" s="79">
        <v>4</v>
      </c>
      <c r="G62" s="80">
        <f t="shared" si="1"/>
        <v>0.44444444444444442</v>
      </c>
    </row>
    <row r="63" spans="2:7" x14ac:dyDescent="0.35">
      <c r="B63" t="s">
        <v>509</v>
      </c>
      <c r="C63" t="s">
        <v>512</v>
      </c>
      <c r="E63" s="79">
        <v>42</v>
      </c>
      <c r="F63" s="79">
        <v>8</v>
      </c>
      <c r="G63" s="80">
        <f t="shared" si="1"/>
        <v>0.19047619047619047</v>
      </c>
    </row>
    <row r="64" spans="2:7" x14ac:dyDescent="0.35">
      <c r="B64" t="s">
        <v>509</v>
      </c>
      <c r="C64" t="s">
        <v>513</v>
      </c>
      <c r="E64" s="79">
        <v>28</v>
      </c>
      <c r="F64" s="79">
        <v>0</v>
      </c>
      <c r="G64" s="80">
        <f t="shared" si="1"/>
        <v>0</v>
      </c>
    </row>
    <row r="65" spans="2:7" x14ac:dyDescent="0.35">
      <c r="B65" t="s">
        <v>45</v>
      </c>
      <c r="C65" t="s">
        <v>403</v>
      </c>
      <c r="D65" s="79" t="s">
        <v>422</v>
      </c>
      <c r="E65" s="126">
        <v>31</v>
      </c>
      <c r="F65" s="79">
        <v>25</v>
      </c>
      <c r="G65" s="80">
        <f t="shared" si="1"/>
        <v>0.80645161290322576</v>
      </c>
    </row>
    <row r="66" spans="2:7" x14ac:dyDescent="0.35">
      <c r="B66" t="s">
        <v>45</v>
      </c>
      <c r="C66" t="s">
        <v>403</v>
      </c>
      <c r="D66" s="79" t="s">
        <v>424</v>
      </c>
      <c r="E66" s="126">
        <v>34</v>
      </c>
      <c r="F66" s="79">
        <v>32</v>
      </c>
      <c r="G66" s="80">
        <f t="shared" si="1"/>
        <v>0.94117647058823528</v>
      </c>
    </row>
    <row r="67" spans="2:7" x14ac:dyDescent="0.35">
      <c r="B67" t="s">
        <v>45</v>
      </c>
      <c r="C67" t="s">
        <v>403</v>
      </c>
      <c r="D67" s="79" t="s">
        <v>495</v>
      </c>
      <c r="E67" s="126">
        <v>31</v>
      </c>
      <c r="F67" s="79">
        <v>28</v>
      </c>
      <c r="G67" s="80">
        <f t="shared" si="1"/>
        <v>0.90322580645161288</v>
      </c>
    </row>
    <row r="68" spans="2:7" x14ac:dyDescent="0.35">
      <c r="B68" t="s">
        <v>45</v>
      </c>
      <c r="C68" t="s">
        <v>403</v>
      </c>
      <c r="D68" s="79" t="s">
        <v>496</v>
      </c>
      <c r="E68" s="126">
        <v>27</v>
      </c>
      <c r="F68" s="79">
        <v>20</v>
      </c>
      <c r="G68" s="80">
        <f t="shared" ref="G68:G70" si="2">F68/E68</f>
        <v>0.7407407407407407</v>
      </c>
    </row>
    <row r="69" spans="2:7" x14ac:dyDescent="0.35">
      <c r="B69" t="s">
        <v>45</v>
      </c>
      <c r="C69" t="s">
        <v>403</v>
      </c>
      <c r="D69" s="79" t="s">
        <v>501</v>
      </c>
      <c r="E69" s="126">
        <v>34</v>
      </c>
      <c r="F69" s="79">
        <v>29</v>
      </c>
      <c r="G69" s="80">
        <f t="shared" si="2"/>
        <v>0.8529411764705882</v>
      </c>
    </row>
    <row r="70" spans="2:7" x14ac:dyDescent="0.35">
      <c r="B70" t="s">
        <v>45</v>
      </c>
      <c r="C70" t="s">
        <v>403</v>
      </c>
      <c r="D70" s="79" t="s">
        <v>503</v>
      </c>
      <c r="E70" s="126">
        <v>34</v>
      </c>
      <c r="F70" s="79">
        <v>32</v>
      </c>
      <c r="G70" s="80">
        <f t="shared" si="2"/>
        <v>0.94117647058823528</v>
      </c>
    </row>
    <row r="71" spans="2:7" hidden="1" x14ac:dyDescent="0.35">
      <c r="D71" s="79"/>
      <c r="F71" s="79"/>
      <c r="G71" s="8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27A7-8DC3-4373-958D-1C56F5A722D6}">
  <dimension ref="A1:P103"/>
  <sheetViews>
    <sheetView showGridLines="0" zoomScaleNormal="100" workbookViewId="0">
      <selection activeCell="P13" sqref="P13"/>
    </sheetView>
  </sheetViews>
  <sheetFormatPr defaultRowHeight="14.5" x14ac:dyDescent="0.35"/>
  <cols>
    <col min="1" max="1" width="4.453125" customWidth="1"/>
    <col min="2" max="2" width="7.1796875" customWidth="1"/>
    <col min="3" max="3" width="5.81640625" customWidth="1"/>
    <col min="4" max="4" width="6.26953125" customWidth="1"/>
    <col min="5" max="5" width="6.81640625" customWidth="1"/>
    <col min="6" max="6" width="7.453125" customWidth="1"/>
    <col min="7" max="7" width="5.81640625" customWidth="1"/>
  </cols>
  <sheetData>
    <row r="1" spans="1:12" x14ac:dyDescent="0.35">
      <c r="A1" s="16"/>
      <c r="B1" s="16"/>
      <c r="C1" s="16"/>
      <c r="D1" s="16"/>
      <c r="E1" s="16"/>
      <c r="F1" s="18"/>
    </row>
    <row r="2" spans="1:12" x14ac:dyDescent="0.35">
      <c r="A2" s="16"/>
      <c r="B2" s="16"/>
      <c r="C2" s="16"/>
      <c r="D2" s="16"/>
      <c r="E2" s="16"/>
      <c r="F2" s="18"/>
    </row>
    <row r="3" spans="1:12" ht="16.5" x14ac:dyDescent="0.35">
      <c r="A3" s="16"/>
      <c r="B3" s="16"/>
      <c r="C3" s="16"/>
      <c r="D3" s="16"/>
      <c r="E3" s="20" t="s">
        <v>286</v>
      </c>
      <c r="F3" s="18"/>
    </row>
    <row r="4" spans="1:12" ht="16.5" x14ac:dyDescent="0.35">
      <c r="A4" s="16"/>
      <c r="B4" s="16"/>
      <c r="C4" s="16"/>
      <c r="D4" s="16"/>
      <c r="E4" s="20" t="s">
        <v>458</v>
      </c>
      <c r="F4" s="18"/>
    </row>
    <row r="5" spans="1:12" x14ac:dyDescent="0.35">
      <c r="A5" s="16"/>
      <c r="B5" s="16"/>
      <c r="C5" s="16"/>
      <c r="D5" s="16"/>
      <c r="E5" s="16"/>
      <c r="F5" s="18"/>
    </row>
    <row r="6" spans="1:12" ht="16.5" x14ac:dyDescent="0.35">
      <c r="A6" s="16"/>
      <c r="B6" s="16"/>
      <c r="C6" s="16"/>
      <c r="D6" s="16"/>
      <c r="E6" s="20" t="s">
        <v>468</v>
      </c>
      <c r="F6" s="18"/>
    </row>
    <row r="7" spans="1:12" x14ac:dyDescent="0.35">
      <c r="A7" s="16"/>
      <c r="B7" s="16"/>
      <c r="C7" s="16"/>
      <c r="D7" s="16"/>
      <c r="E7" s="22" t="s">
        <v>287</v>
      </c>
      <c r="F7" s="18"/>
      <c r="G7" t="str">
        <f>Pivot!C2</f>
        <v>(Alla)</v>
      </c>
    </row>
    <row r="8" spans="1:12" x14ac:dyDescent="0.35">
      <c r="A8" s="16"/>
      <c r="B8" s="16"/>
      <c r="C8" s="16"/>
      <c r="D8" s="16"/>
      <c r="E8" s="22" t="s">
        <v>288</v>
      </c>
      <c r="F8" s="18"/>
      <c r="G8" s="2">
        <f>GETPIVOTDATA("Resultatenhet",Pivot!$B$4)</f>
        <v>1065</v>
      </c>
    </row>
    <row r="9" spans="1:12" x14ac:dyDescent="0.35">
      <c r="A9" s="16"/>
      <c r="B9" s="16"/>
      <c r="C9" s="16"/>
      <c r="D9" s="16"/>
      <c r="E9" s="22" t="s">
        <v>290</v>
      </c>
      <c r="F9" s="18"/>
      <c r="G9" t="str">
        <f>Pivot!G2</f>
        <v>(Alla)</v>
      </c>
    </row>
    <row r="10" spans="1:12" x14ac:dyDescent="0.35">
      <c r="A10" s="16"/>
      <c r="B10" s="16"/>
      <c r="C10" s="16"/>
      <c r="D10" s="16"/>
      <c r="E10" s="22" t="s">
        <v>291</v>
      </c>
      <c r="F10" s="16"/>
      <c r="G10" t="str">
        <f>Pivot!G15</f>
        <v>(Alla)</v>
      </c>
    </row>
    <row r="11" spans="1:12" x14ac:dyDescent="0.35">
      <c r="A11" s="16"/>
      <c r="B11" s="16"/>
      <c r="C11" s="16"/>
      <c r="D11" s="16"/>
      <c r="E11" s="30" t="s">
        <v>304</v>
      </c>
      <c r="F11" s="18"/>
    </row>
    <row r="13" spans="1:12" ht="18.5" x14ac:dyDescent="0.45">
      <c r="B13" s="60" t="s">
        <v>465</v>
      </c>
      <c r="C13" s="60"/>
      <c r="D13" s="60"/>
      <c r="E13" s="60"/>
      <c r="F13" s="60"/>
      <c r="G13" s="60"/>
      <c r="H13" s="60"/>
      <c r="I13" s="60"/>
      <c r="J13" s="60"/>
      <c r="K13" s="60"/>
    </row>
    <row r="14" spans="1:12" ht="18.5" x14ac:dyDescent="0.45">
      <c r="B14" s="66" t="s">
        <v>367</v>
      </c>
      <c r="C14" s="60"/>
      <c r="D14" s="60"/>
      <c r="E14" s="60"/>
      <c r="F14" s="60"/>
      <c r="G14" s="60"/>
      <c r="H14" s="60"/>
      <c r="I14" s="60"/>
      <c r="J14" s="60"/>
      <c r="K14" s="60"/>
    </row>
    <row r="15" spans="1:12" ht="20.149999999999999" customHeight="1" x14ac:dyDescent="0.35">
      <c r="K15" s="77" t="str">
        <f>Pivot!C2</f>
        <v>(Alla)</v>
      </c>
      <c r="L15" s="77" t="s">
        <v>300</v>
      </c>
    </row>
    <row r="16" spans="1:12" ht="17.25" customHeight="1" x14ac:dyDescent="0.35">
      <c r="B16" s="65" t="s">
        <v>195</v>
      </c>
      <c r="K16" s="6">
        <f>Tabeller!F43+Tabeller!F44</f>
        <v>0.60714285714285721</v>
      </c>
      <c r="L16" s="6">
        <v>0.60714285714285721</v>
      </c>
    </row>
    <row r="17" spans="2:14" ht="17.25" customHeight="1" x14ac:dyDescent="0.4">
      <c r="B17" s="65" t="s">
        <v>196</v>
      </c>
      <c r="K17" s="6">
        <f>Tabeller!F56+Tabeller!F57</f>
        <v>0.59715639810426535</v>
      </c>
      <c r="L17" s="6">
        <v>0.59715639810426535</v>
      </c>
      <c r="N17" s="14"/>
    </row>
    <row r="18" spans="2:14" ht="17.25" customHeight="1" x14ac:dyDescent="0.4">
      <c r="B18" s="65" t="s">
        <v>197</v>
      </c>
      <c r="K18" s="6">
        <f>Tabeller!F69+Tabeller!F70</f>
        <v>0.45146088595664469</v>
      </c>
      <c r="L18" s="6">
        <v>0.45146088595664469</v>
      </c>
      <c r="N18" s="15"/>
    </row>
    <row r="19" spans="2:14" ht="17.25" customHeight="1" x14ac:dyDescent="0.4">
      <c r="B19" s="65" t="s">
        <v>198</v>
      </c>
      <c r="K19" s="6">
        <f>Tabeller!F85+Tabeller!F86</f>
        <v>0.46754468485418627</v>
      </c>
      <c r="L19" s="6">
        <v>0.46754468485418627</v>
      </c>
      <c r="N19" s="15"/>
    </row>
    <row r="20" spans="2:14" ht="17.25" customHeight="1" x14ac:dyDescent="0.4">
      <c r="B20" s="65" t="s">
        <v>199</v>
      </c>
      <c r="K20" s="6">
        <f>Tabeller!F98+Tabeller!F99</f>
        <v>0.53838862559241707</v>
      </c>
      <c r="L20" s="6">
        <v>0.53838862559241707</v>
      </c>
      <c r="N20" s="15"/>
    </row>
    <row r="21" spans="2:14" ht="17.25" customHeight="1" x14ac:dyDescent="0.4">
      <c r="B21" s="65" t="s">
        <v>200</v>
      </c>
      <c r="K21" s="6">
        <f>Tabeller!F111+Tabeller!F112</f>
        <v>0.29821260583254938</v>
      </c>
      <c r="L21" s="6">
        <v>0.29821260583254938</v>
      </c>
      <c r="N21" s="15"/>
    </row>
    <row r="22" spans="2:14" ht="17.25" customHeight="1" x14ac:dyDescent="0.4">
      <c r="B22" s="65" t="s">
        <v>201</v>
      </c>
      <c r="K22" s="6">
        <f>Tabeller!F125+Tabeller!F126</f>
        <v>0.76177024482109235</v>
      </c>
      <c r="L22" s="6">
        <v>0.76177024482109235</v>
      </c>
      <c r="N22" s="15"/>
    </row>
    <row r="23" spans="2:14" ht="17.25" customHeight="1" x14ac:dyDescent="0.4">
      <c r="B23" s="65" t="s">
        <v>203</v>
      </c>
      <c r="K23" s="6">
        <f>Tabeller!F143+Tabeller!F144</f>
        <v>0.676056338028169</v>
      </c>
      <c r="L23" s="6">
        <v>0.676056338028169</v>
      </c>
      <c r="N23" s="15"/>
    </row>
    <row r="24" spans="2:14" ht="17.25" customHeight="1" x14ac:dyDescent="0.4">
      <c r="B24" s="65" t="s">
        <v>194</v>
      </c>
      <c r="K24" s="6">
        <f>Tabeller!F157+Tabeller!F158</f>
        <v>0.7128060263653484</v>
      </c>
      <c r="L24" s="6">
        <v>0.7128060263653484</v>
      </c>
      <c r="N24" s="15"/>
    </row>
    <row r="25" spans="2:14" ht="17.25" customHeight="1" x14ac:dyDescent="0.4">
      <c r="B25" s="65" t="s">
        <v>204</v>
      </c>
      <c r="K25" s="6">
        <f>Tabeller!F171+Tabeller!F172</f>
        <v>0.67105263157894735</v>
      </c>
      <c r="L25" s="6">
        <v>0.67105263157894735</v>
      </c>
      <c r="N25" s="14"/>
    </row>
    <row r="26" spans="2:14" ht="17.25" customHeight="1" x14ac:dyDescent="0.4">
      <c r="B26" s="65" t="s">
        <v>202</v>
      </c>
      <c r="K26" s="6">
        <f>Tabeller!F184+Tabeller!F185</f>
        <v>0.37253057384760113</v>
      </c>
      <c r="L26" s="6">
        <v>0.37253057384760113</v>
      </c>
      <c r="N26" s="15"/>
    </row>
    <row r="27" spans="2:14" ht="17.25" customHeight="1" x14ac:dyDescent="0.4">
      <c r="B27" s="65" t="s">
        <v>205</v>
      </c>
      <c r="K27" s="6">
        <f>Tabeller!F202+Tabeller!F203</f>
        <v>0.50941619585687381</v>
      </c>
      <c r="L27" s="6">
        <v>0.50941619585687381</v>
      </c>
      <c r="N27" s="15"/>
    </row>
    <row r="28" spans="2:14" ht="17.25" customHeight="1" x14ac:dyDescent="0.4">
      <c r="B28" s="67" t="s">
        <v>206</v>
      </c>
      <c r="K28" s="6">
        <f>Tabeller!F215+Tabeller!F216</f>
        <v>0.61132075471698122</v>
      </c>
      <c r="L28" s="6">
        <v>0.61132075471698122</v>
      </c>
      <c r="N28" s="15"/>
    </row>
    <row r="29" spans="2:14" ht="17.25" customHeight="1" x14ac:dyDescent="0.4">
      <c r="B29" s="65" t="s">
        <v>207</v>
      </c>
      <c r="K29" s="6">
        <f>Tabeller!F232+Tabeller!F233</f>
        <v>0.71092278719397362</v>
      </c>
      <c r="L29" s="6">
        <v>0.71092278719397362</v>
      </c>
      <c r="N29" s="15"/>
    </row>
    <row r="30" spans="2:14" ht="17.25" customHeight="1" x14ac:dyDescent="0.4">
      <c r="B30" s="65" t="s">
        <v>208</v>
      </c>
      <c r="K30" s="6">
        <f>Tabeller!F245+Tabeller!F246</f>
        <v>0.72830188679245289</v>
      </c>
      <c r="L30" s="6">
        <v>0.72830188679245289</v>
      </c>
      <c r="N30" s="15"/>
    </row>
    <row r="31" spans="2:14" ht="15" x14ac:dyDescent="0.4">
      <c r="N31" s="15"/>
    </row>
    <row r="32" spans="2:14" ht="15" x14ac:dyDescent="0.4">
      <c r="N32" s="15"/>
    </row>
    <row r="33" spans="14:14" ht="15" x14ac:dyDescent="0.4">
      <c r="N33" s="15"/>
    </row>
    <row r="34" spans="14:14" ht="15" x14ac:dyDescent="0.4">
      <c r="N34" s="15"/>
    </row>
    <row r="35" spans="14:14" ht="15" x14ac:dyDescent="0.4">
      <c r="N35" s="15"/>
    </row>
    <row r="36" spans="14:14" ht="15" x14ac:dyDescent="0.4">
      <c r="N36" s="15"/>
    </row>
    <row r="37" spans="14:14" ht="15" x14ac:dyDescent="0.4">
      <c r="N37" s="15"/>
    </row>
    <row r="38" spans="14:14" ht="15" x14ac:dyDescent="0.4">
      <c r="N38" s="15"/>
    </row>
    <row r="39" spans="14:14" ht="15" x14ac:dyDescent="0.4">
      <c r="N39" s="15"/>
    </row>
    <row r="40" spans="14:14" ht="15" x14ac:dyDescent="0.4">
      <c r="N40" s="15"/>
    </row>
    <row r="41" spans="14:14" ht="15" x14ac:dyDescent="0.4">
      <c r="N41" s="15"/>
    </row>
    <row r="42" spans="14:14" ht="15" x14ac:dyDescent="0.4">
      <c r="N42" s="15"/>
    </row>
    <row r="43" spans="14:14" ht="15" x14ac:dyDescent="0.4">
      <c r="N43" s="15"/>
    </row>
    <row r="44" spans="14:14" ht="15" x14ac:dyDescent="0.4">
      <c r="N44" s="15"/>
    </row>
    <row r="45" spans="14:14" ht="15" x14ac:dyDescent="0.4">
      <c r="N45" s="15"/>
    </row>
    <row r="46" spans="14:14" ht="15" x14ac:dyDescent="0.4">
      <c r="N46" s="10"/>
    </row>
    <row r="55" spans="2:16" ht="18.5" x14ac:dyDescent="0.45">
      <c r="B55" s="60" t="s">
        <v>466</v>
      </c>
      <c r="C55" s="60"/>
      <c r="D55" s="60"/>
      <c r="E55" s="60"/>
      <c r="F55" s="60"/>
      <c r="G55" s="60"/>
      <c r="H55" s="60"/>
      <c r="I55" s="60"/>
      <c r="J55" s="60"/>
      <c r="K55" s="60"/>
    </row>
    <row r="56" spans="2:16" ht="18.5" x14ac:dyDescent="0.45">
      <c r="B56" s="66" t="s">
        <v>367</v>
      </c>
      <c r="C56" s="60"/>
      <c r="D56" s="60"/>
      <c r="E56" s="60"/>
      <c r="F56" s="60"/>
      <c r="G56" s="60"/>
      <c r="H56" s="60"/>
      <c r="I56" s="60"/>
      <c r="J56" s="60"/>
      <c r="K56" s="60"/>
    </row>
    <row r="57" spans="2:16" x14ac:dyDescent="0.35">
      <c r="K57" s="77" t="str">
        <f>Pivot!C2</f>
        <v>(Alla)</v>
      </c>
      <c r="L57" s="77" t="s">
        <v>300</v>
      </c>
    </row>
    <row r="58" spans="2:16" x14ac:dyDescent="0.35">
      <c r="B58" s="65" t="s">
        <v>209</v>
      </c>
      <c r="K58" s="6">
        <f>Tabeller!F263+Tabeller!F264</f>
        <v>0.76741996233521659</v>
      </c>
      <c r="L58" s="6">
        <v>0.76741996233521659</v>
      </c>
    </row>
    <row r="59" spans="2:16" x14ac:dyDescent="0.35">
      <c r="B59" s="65" t="s">
        <v>210</v>
      </c>
      <c r="K59" s="6">
        <f>Tabeller!F276+Tabeller!F277</f>
        <v>0.78584905660377358</v>
      </c>
      <c r="L59" s="6">
        <v>0.78584905660377358</v>
      </c>
      <c r="P59" s="3"/>
    </row>
    <row r="60" spans="2:16" x14ac:dyDescent="0.35">
      <c r="B60" s="65" t="s">
        <v>212</v>
      </c>
      <c r="K60" s="6">
        <f>Tabeller!F293+Tabeller!F294</f>
        <v>0.47119924457034934</v>
      </c>
      <c r="L60" s="6">
        <v>0.47119924457034934</v>
      </c>
    </row>
    <row r="61" spans="2:16" x14ac:dyDescent="0.35">
      <c r="B61" s="65" t="s">
        <v>213</v>
      </c>
      <c r="K61" s="6">
        <f>Tabeller!F306+Tabeller!F307</f>
        <v>0.50757575757575757</v>
      </c>
      <c r="L61" s="6">
        <v>0.50757575757575757</v>
      </c>
    </row>
    <row r="62" spans="2:16" x14ac:dyDescent="0.35">
      <c r="B62" s="65" t="s">
        <v>214</v>
      </c>
      <c r="K62" s="6">
        <f>Tabeller!F323+Tabeller!F324</f>
        <v>0.596045197740113</v>
      </c>
      <c r="L62" s="6">
        <v>0.596045197740113</v>
      </c>
    </row>
    <row r="63" spans="2:16" x14ac:dyDescent="0.35">
      <c r="B63" s="65" t="s">
        <v>215</v>
      </c>
      <c r="K63" s="6">
        <f>Tabeller!F337+Tabeller!F338</f>
        <v>0.53534401508011309</v>
      </c>
      <c r="L63" s="6">
        <v>0.53534401508011309</v>
      </c>
    </row>
    <row r="64" spans="2:16" x14ac:dyDescent="0.35">
      <c r="B64" s="65" t="s">
        <v>216</v>
      </c>
      <c r="K64" s="6">
        <f>Tabeller!F355+Tabeller!F356</f>
        <v>0.84150943396226408</v>
      </c>
      <c r="L64" s="6">
        <v>0.84150943396226408</v>
      </c>
    </row>
    <row r="65" spans="2:12" x14ac:dyDescent="0.35">
      <c r="B65" s="65" t="s">
        <v>217</v>
      </c>
      <c r="K65" s="6">
        <f>Tabeller!F369+Tabeller!F370</f>
        <v>0.8827977315689981</v>
      </c>
      <c r="L65" s="6">
        <v>0.8827977315689981</v>
      </c>
    </row>
    <row r="66" spans="2:12" x14ac:dyDescent="0.35">
      <c r="B66" s="65" t="s">
        <v>218</v>
      </c>
      <c r="K66" s="6">
        <f>Tabeller!F383+Tabeller!F384</f>
        <v>0.82452830188679238</v>
      </c>
      <c r="L66" s="6">
        <v>0.82452830188679238</v>
      </c>
    </row>
    <row r="67" spans="2:12" x14ac:dyDescent="0.35">
      <c r="B67" s="65" t="s">
        <v>211</v>
      </c>
      <c r="K67" s="6">
        <f>Tabeller!F396+Tabeller!F397</f>
        <v>0.78240302743613999</v>
      </c>
      <c r="L67" s="6">
        <v>0.78240302743613999</v>
      </c>
    </row>
    <row r="68" spans="2:12" x14ac:dyDescent="0.35">
      <c r="B68" s="65" t="s">
        <v>219</v>
      </c>
      <c r="K68" s="6">
        <f>Tabeller!F413+Tabeller!F414</f>
        <v>0.58451369216241744</v>
      </c>
      <c r="L68" s="6">
        <v>0.58451369216241744</v>
      </c>
    </row>
    <row r="69" spans="2:12" x14ac:dyDescent="0.35">
      <c r="B69" s="65" t="s">
        <v>220</v>
      </c>
      <c r="K69" s="6">
        <f>Tabeller!F426+Tabeller!F427</f>
        <v>0.33427495291902071</v>
      </c>
      <c r="L69" s="6">
        <v>0.33427495291902071</v>
      </c>
    </row>
    <row r="70" spans="2:12" x14ac:dyDescent="0.35">
      <c r="B70" s="65" t="s">
        <v>221</v>
      </c>
      <c r="K70" s="6">
        <f>Tabeller!F444+Tabeller!F445</f>
        <v>0.60357815442561202</v>
      </c>
      <c r="L70" s="6">
        <v>0.60357815442561202</v>
      </c>
    </row>
    <row r="71" spans="2:12" x14ac:dyDescent="0.35">
      <c r="B71" s="65" t="s">
        <v>222</v>
      </c>
      <c r="K71" s="6">
        <f>Tabeller!F457+Tabeller!F458</f>
        <v>0.63336475023562677</v>
      </c>
      <c r="L71" s="6">
        <v>0.63336475023562677</v>
      </c>
    </row>
    <row r="72" spans="2:12" x14ac:dyDescent="0.35">
      <c r="B72" s="65" t="s">
        <v>223</v>
      </c>
      <c r="K72" s="6">
        <f>Tabeller!F474+Tabeller!F475</f>
        <v>0.70454545454545459</v>
      </c>
      <c r="L72" s="6">
        <v>0.70454545454545459</v>
      </c>
    </row>
    <row r="96" spans="2:11" ht="18" x14ac:dyDescent="0.4">
      <c r="B96" s="68" t="s">
        <v>467</v>
      </c>
      <c r="C96" s="69"/>
      <c r="D96" s="69"/>
      <c r="E96" s="69"/>
      <c r="F96" s="70"/>
      <c r="G96" s="69"/>
      <c r="H96" s="69"/>
      <c r="I96" s="69"/>
      <c r="J96" s="69"/>
      <c r="K96" s="69"/>
    </row>
    <row r="97" spans="2:12" x14ac:dyDescent="0.35">
      <c r="B97" s="71" t="s">
        <v>367</v>
      </c>
      <c r="C97" s="69"/>
      <c r="D97" s="69"/>
      <c r="E97" s="69"/>
      <c r="F97" s="70"/>
      <c r="G97" s="69"/>
      <c r="H97" s="69"/>
      <c r="I97" s="69"/>
      <c r="J97" s="69"/>
      <c r="K97" s="69"/>
    </row>
    <row r="98" spans="2:12" x14ac:dyDescent="0.35">
      <c r="B98" s="65"/>
      <c r="K98" s="77" t="str">
        <f>Pivot!C2</f>
        <v>(Alla)</v>
      </c>
      <c r="L98" s="77" t="s">
        <v>300</v>
      </c>
    </row>
    <row r="99" spans="2:12" x14ac:dyDescent="0.35">
      <c r="B99" s="65" t="s">
        <v>225</v>
      </c>
      <c r="K99" s="6">
        <f>Tabeller!F502+Tabeller!F503</f>
        <v>0.48110316649642493</v>
      </c>
      <c r="L99" s="6">
        <v>0.48110316649642493</v>
      </c>
    </row>
    <row r="100" spans="2:12" x14ac:dyDescent="0.35">
      <c r="B100" s="65" t="s">
        <v>190</v>
      </c>
      <c r="K100" s="6">
        <f>Tabeller!F515+Tabeller!F516</f>
        <v>0.50358239508700098</v>
      </c>
      <c r="L100" s="6">
        <v>0.50358239508700098</v>
      </c>
    </row>
    <row r="101" spans="2:12" x14ac:dyDescent="0.35">
      <c r="B101" s="65" t="s">
        <v>191</v>
      </c>
      <c r="K101" s="6">
        <f>Tabeller!F528+Tabeller!F529</f>
        <v>0.61435897435897435</v>
      </c>
      <c r="L101" s="6">
        <v>0.61435897435897435</v>
      </c>
    </row>
    <row r="102" spans="2:12" x14ac:dyDescent="0.35">
      <c r="B102" s="65" t="s">
        <v>392</v>
      </c>
      <c r="K102" s="6">
        <f>Tabeller!F542+Tabeller!F543</f>
        <v>0.75869120654396727</v>
      </c>
      <c r="L102" s="6">
        <v>0.75869120654396727</v>
      </c>
    </row>
    <row r="103" spans="2:12" x14ac:dyDescent="0.35">
      <c r="B103" s="65" t="s">
        <v>431</v>
      </c>
      <c r="K103" s="6">
        <f>Tabeller!F556+Tabeller!F557</f>
        <v>0.52380952380952372</v>
      </c>
      <c r="L103" s="6">
        <v>0.52380952380952372</v>
      </c>
    </row>
  </sheetData>
  <sheetProtection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1C1F-7CC0-45F6-85FA-03B74B464B7D}">
  <dimension ref="A1:O11"/>
  <sheetViews>
    <sheetView showGridLines="0" view="pageBreakPreview" zoomScale="80" zoomScaleNormal="80" zoomScaleSheetLayoutView="80" workbookViewId="0">
      <selection activeCell="H8" sqref="H8"/>
    </sheetView>
  </sheetViews>
  <sheetFormatPr defaultRowHeight="14.5" x14ac:dyDescent="0.35"/>
  <sheetData>
    <row r="1" spans="1:15" x14ac:dyDescent="0.35">
      <c r="A1" s="16"/>
      <c r="B1" s="16"/>
      <c r="C1" s="16"/>
      <c r="D1" s="16"/>
      <c r="E1" s="16"/>
      <c r="F1" s="18"/>
      <c r="G1" s="16"/>
      <c r="H1" s="16"/>
      <c r="I1" s="16"/>
      <c r="J1" s="16"/>
      <c r="K1" s="16"/>
      <c r="L1" s="16"/>
      <c r="M1" s="16"/>
      <c r="N1" s="16"/>
      <c r="O1" s="16"/>
    </row>
    <row r="2" spans="1:15" x14ac:dyDescent="0.35">
      <c r="A2" s="16"/>
      <c r="B2" s="16"/>
      <c r="C2" s="16"/>
      <c r="D2" s="16"/>
      <c r="E2" s="16"/>
      <c r="F2" s="18"/>
      <c r="G2" s="16"/>
      <c r="H2" s="16"/>
      <c r="I2" s="16"/>
      <c r="J2" s="16"/>
      <c r="K2" s="16"/>
      <c r="L2" s="16"/>
      <c r="M2" s="16"/>
      <c r="N2" s="16"/>
      <c r="O2" s="16"/>
    </row>
    <row r="3" spans="1:15" ht="16.5" x14ac:dyDescent="0.35">
      <c r="A3" s="16"/>
      <c r="B3" s="16"/>
      <c r="C3" s="16"/>
      <c r="D3" s="16"/>
      <c r="E3" s="20" t="s">
        <v>286</v>
      </c>
      <c r="F3" s="18"/>
      <c r="G3" s="16"/>
      <c r="H3" s="16"/>
      <c r="I3" s="16"/>
      <c r="J3" s="16"/>
      <c r="K3" s="16"/>
      <c r="L3" s="16"/>
      <c r="M3" s="16"/>
      <c r="N3" s="16"/>
      <c r="O3" s="16"/>
    </row>
    <row r="4" spans="1:15" ht="16.5" x14ac:dyDescent="0.35">
      <c r="A4" s="16"/>
      <c r="B4" s="16"/>
      <c r="C4" s="16"/>
      <c r="D4" s="16"/>
      <c r="E4" s="20" t="s">
        <v>458</v>
      </c>
      <c r="F4" s="18"/>
      <c r="G4" s="16"/>
      <c r="H4" s="16"/>
      <c r="I4" s="16"/>
      <c r="J4" s="16"/>
      <c r="K4" s="16"/>
      <c r="L4" s="16"/>
      <c r="M4" s="16"/>
      <c r="N4" s="16"/>
      <c r="O4" s="16"/>
    </row>
    <row r="5" spans="1:15" x14ac:dyDescent="0.35">
      <c r="A5" s="16"/>
      <c r="B5" s="16"/>
      <c r="C5" s="16"/>
      <c r="D5" s="16"/>
      <c r="E5" s="16"/>
      <c r="F5" s="18"/>
      <c r="G5" s="16"/>
      <c r="H5" s="16"/>
      <c r="I5" s="16"/>
      <c r="J5" s="16"/>
      <c r="K5" s="16"/>
      <c r="L5" s="16"/>
      <c r="M5" s="16"/>
      <c r="N5" s="16"/>
      <c r="O5" s="16"/>
    </row>
    <row r="6" spans="1:15" ht="16.5" x14ac:dyDescent="0.35">
      <c r="A6" s="16"/>
      <c r="B6" s="16"/>
      <c r="C6" s="16"/>
      <c r="D6" s="16"/>
      <c r="E6" s="20" t="s">
        <v>468</v>
      </c>
      <c r="F6" s="18"/>
      <c r="G6" s="78"/>
      <c r="H6" s="16"/>
      <c r="I6" s="16"/>
      <c r="J6" s="16"/>
      <c r="K6" s="16"/>
      <c r="L6" s="16"/>
      <c r="M6" s="16"/>
      <c r="N6" s="16"/>
      <c r="O6" s="16"/>
    </row>
    <row r="7" spans="1:15" x14ac:dyDescent="0.35">
      <c r="A7" s="16"/>
      <c r="B7" s="16"/>
      <c r="C7" s="16"/>
      <c r="D7" s="16"/>
      <c r="E7" s="152" t="s">
        <v>287</v>
      </c>
      <c r="F7" s="18"/>
      <c r="G7" s="16" t="str">
        <f>Pivot!C2</f>
        <v>(Alla)</v>
      </c>
      <c r="H7" s="16"/>
      <c r="I7" s="16"/>
      <c r="J7" s="16"/>
      <c r="K7" s="16"/>
      <c r="L7" s="16"/>
      <c r="M7" s="16"/>
      <c r="N7" s="16"/>
      <c r="O7" s="16"/>
    </row>
    <row r="8" spans="1:15" x14ac:dyDescent="0.35">
      <c r="A8" s="16"/>
      <c r="B8" s="16"/>
      <c r="C8" s="16"/>
      <c r="D8" s="16"/>
      <c r="E8" s="152" t="s">
        <v>288</v>
      </c>
      <c r="F8" s="18"/>
      <c r="G8" s="78">
        <f>GETPIVOTDATA("Resultatenhet",Pivot!$B$4)</f>
        <v>1065</v>
      </c>
      <c r="H8" s="16"/>
      <c r="I8" s="16"/>
      <c r="J8" s="16"/>
      <c r="K8" s="16"/>
      <c r="L8" s="16"/>
      <c r="M8" s="16"/>
      <c r="N8" s="16"/>
      <c r="O8" s="16"/>
    </row>
    <row r="9" spans="1:15" x14ac:dyDescent="0.35">
      <c r="A9" s="16"/>
      <c r="B9" s="16"/>
      <c r="C9" s="16"/>
      <c r="D9" s="16"/>
      <c r="E9" s="152" t="s">
        <v>290</v>
      </c>
      <c r="F9" s="18"/>
      <c r="G9" s="78" t="str">
        <f>Pivot!G2</f>
        <v>(Alla)</v>
      </c>
      <c r="H9" s="16"/>
      <c r="I9" s="16"/>
      <c r="J9" s="16"/>
      <c r="K9" s="16"/>
      <c r="L9" s="16"/>
      <c r="M9" s="16"/>
      <c r="N9" s="16"/>
      <c r="O9" s="16"/>
    </row>
    <row r="10" spans="1:15" x14ac:dyDescent="0.35">
      <c r="A10" s="16"/>
      <c r="B10" s="16"/>
      <c r="C10" s="16"/>
      <c r="D10" s="16"/>
      <c r="E10" s="152" t="s">
        <v>291</v>
      </c>
      <c r="F10" s="16"/>
      <c r="G10" s="78" t="str">
        <f>Pivot!G15</f>
        <v>(Alla)</v>
      </c>
      <c r="H10" s="16"/>
      <c r="I10" s="16"/>
      <c r="J10" s="16"/>
      <c r="K10" s="16"/>
      <c r="L10" s="16"/>
      <c r="M10" s="16"/>
      <c r="N10" s="16"/>
      <c r="O10" s="16"/>
    </row>
    <row r="11" spans="1:15" x14ac:dyDescent="0.35">
      <c r="A11" s="16"/>
      <c r="B11" s="16"/>
      <c r="C11" s="16"/>
      <c r="D11" s="16"/>
      <c r="E11" s="30" t="s">
        <v>304</v>
      </c>
      <c r="F11" s="18"/>
      <c r="G11" s="16"/>
      <c r="H11" s="16"/>
      <c r="I11" s="16"/>
      <c r="J11" s="16"/>
      <c r="K11" s="16"/>
      <c r="L11" s="16"/>
      <c r="M11" s="16"/>
      <c r="N11" s="16"/>
      <c r="O11" s="16"/>
    </row>
  </sheetData>
  <sheetProtection sort="0" autoFilter="0" pivotTables="0"/>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94BB-FF7C-4CD0-950C-A78A1DFAB736}">
  <dimension ref="A1:AS39"/>
  <sheetViews>
    <sheetView showGridLines="0" showRowColHeaders="0" zoomScale="70" zoomScaleNormal="70" workbookViewId="0">
      <selection activeCell="D30" sqref="D30"/>
    </sheetView>
  </sheetViews>
  <sheetFormatPr defaultRowHeight="14.5" x14ac:dyDescent="0.35"/>
  <cols>
    <col min="2" max="2" width="28.7265625" customWidth="1"/>
    <col min="3" max="3" width="13.81640625" customWidth="1"/>
    <col min="4" max="48" width="15.54296875" customWidth="1"/>
    <col min="49" max="49" width="17.54296875" customWidth="1"/>
  </cols>
  <sheetData>
    <row r="1" spans="1:45" s="88" customFormat="1" ht="12.65" customHeight="1" x14ac:dyDescent="0.35">
      <c r="C1" s="88">
        <v>2023</v>
      </c>
      <c r="D1" s="123" t="str">
        <f>IFERROR(IF(GETPIVOTDATA("Index1",'Pivot-Index'!$B$274,"År",2023)&lt;5,"",GETPIVOTDATA("Index1",'Pivot-Index'!$J$274,"År",2023)),"-")</f>
        <v>-</v>
      </c>
      <c r="E1" s="123" t="str">
        <f>IFERROR(IF(GETPIVOTDATA("F1",'Pivot-Index'!$B$10,"År",2023)&lt;5,"",GETPIVOTDATA("F1",'Pivot-Index'!$J$10,"År",2023)),"-")</f>
        <v>-</v>
      </c>
      <c r="F1" s="123" t="str">
        <f>IFERROR(IF(GETPIVOTDATA("F2",'Pivot-Index'!$R$10,"År",2023)&lt;5,"",GETPIVOTDATA("F2",'Pivot-Index'!$AC$10,"År",2023)),"-")</f>
        <v>-</v>
      </c>
      <c r="G1" s="123" t="str">
        <f>IFERROR(IF(GETPIVOTDATA("F3",'Pivot-Index'!$B$22,"År",2023)&lt;5,"",GETPIVOTDATA("F3",'Pivot-Index'!$J$22,"År",2023)),"-")</f>
        <v>-</v>
      </c>
      <c r="H1" s="123" t="str">
        <f>IFERROR(IF(GETPIVOTDATA("Index2",'Pivot-Index'!$R$274,"År",2023)&lt;5,"",GETPIVOTDATA("Index2",'Pivot-Index'!$Z$274,"År",2023)),"-")</f>
        <v>-</v>
      </c>
      <c r="I1" s="123" t="str">
        <f>IFERROR(IF(GETPIVOTDATA("F4",'Pivot-Index'!$R$22,"År",2023)&lt;5,"",GETPIVOTDATA("F4",'Pivot-Index'!$AC$22,"År",2023)),"-")</f>
        <v>-</v>
      </c>
      <c r="J1" s="123" t="str">
        <f>IFERROR(IF(GETPIVOTDATA("F5",'Pivot-Index'!$B$34,"År",2023)&lt;5,"",GETPIVOTDATA("F5",'Pivot-Index'!$J$34,"År",2023)),"-")</f>
        <v>-</v>
      </c>
      <c r="K1" s="123" t="str">
        <f>IFERROR(IF(GETPIVOTDATA("F6",'Pivot-Index'!$R$34,"År",2023)&lt;5,"",GETPIVOTDATA("F6",'Pivot-Index'!$AC$34,"År",2023)),"-")</f>
        <v>-</v>
      </c>
      <c r="L1" s="123" t="str">
        <f>IFERROR(IF(GETPIVOTDATA("F7",'Pivot-Index'!$B$46,"År",2023)&lt;5,"",GETPIVOTDATA("F7",'Pivot-Index'!$J$46,"År",2023)),"-")</f>
        <v>-</v>
      </c>
      <c r="M1" s="123" t="str">
        <f>IFERROR(IF(GETPIVOTDATA("Index3",'Pivot-Index'!$AG$274,"År",2023)&lt;5,"",GETPIVOTDATA("Index3",'Pivot-Index'!$AO$274,"År",2023)),"-")</f>
        <v>-</v>
      </c>
      <c r="N1" s="123" t="str">
        <f>IFERROR(IF(GETPIVOTDATA("F8",'Pivot-Index'!$R$46,"År",2023)&lt;5,"",GETPIVOTDATA("F8",'Pivot-Index'!$AC$46,"År",2023)),"-")</f>
        <v>-</v>
      </c>
      <c r="O1" s="123" t="str">
        <f>IFERROR(IF(GETPIVOTDATA("F9",'Pivot-Index'!$B$58,"År",2023)&lt;5,"",GETPIVOTDATA("F9",'Pivot-Index'!$J$58,"År",2023)),"-")</f>
        <v>-</v>
      </c>
      <c r="P1" s="123" t="str">
        <f>IFERROR(IF(GETPIVOTDATA("F10",'Pivot-Index'!$R$58,"År",2023)&lt;5,"",GETPIVOTDATA("F10",'Pivot-Index'!$AC$58,"År",2023)),"-")</f>
        <v>-</v>
      </c>
      <c r="Q1" s="123" t="str">
        <f>IFERROR(IF(GETPIVOTDATA("F11",'Pivot-Index'!$B$70,"År",2023)&lt;5,"",GETPIVOTDATA("F11",'Pivot-Index'!$J$70,"År",2023)),"-")</f>
        <v>-</v>
      </c>
      <c r="R1" s="123" t="str">
        <f>IFERROR(IF(GETPIVOTDATA("Index4",'Pivot-Index'!$AV$274,"År",2023)&lt;5,"",GETPIVOTDATA("Index4",'Pivot-Index'!$BB$274,"År",2023)),"-")</f>
        <v>-</v>
      </c>
      <c r="S1" s="123" t="str">
        <f>IFERROR(IF(GETPIVOTDATA("F12",'Pivot-Index'!$R$70,"År",2023)&lt;5,"",GETPIVOTDATA("F12",'Pivot-Index'!$AC$70,"År",2023)),"-")</f>
        <v>-</v>
      </c>
      <c r="T1" s="123" t="str">
        <f>IFERROR(IF(GETPIVOTDATA("F13",'Pivot-Index'!$B$82,"År",2023)&lt;5,"",GETPIVOTDATA("F13",'Pivot-Index'!$J$82,"År",2023)),"-")</f>
        <v>-</v>
      </c>
      <c r="U1" s="123" t="str">
        <f>IFERROR(IF(GETPIVOTDATA("Index5",'Pivot-Index'!$BJ$274,"År",2023)&lt;5,"",GETPIVOTDATA("Index5",'Pivot-Index'!$BR$274,"År",2023)),"-")</f>
        <v>-</v>
      </c>
      <c r="V1" s="123" t="str">
        <f>IFERROR(IF(GETPIVOTDATA("F14",'Pivot-Index'!$R$82,"År",2023)&lt;5,"",GETPIVOTDATA("F14",'Pivot-Index'!$AC$82,"År",2023)),"-")</f>
        <v>-</v>
      </c>
      <c r="W1" s="123" t="str">
        <f>IFERROR(IF(GETPIVOTDATA("F15",'Pivot-Index'!$B$94,"År",2023)&lt;5,"",GETPIVOTDATA("F15",'Pivot-Index'!$J$94,"År",2023)),"-")</f>
        <v>-</v>
      </c>
      <c r="X1" s="123" t="str">
        <f>IFERROR(IF(GETPIVOTDATA("Index6",'Pivot-Index'!$F$287,"År",2023)&lt;5,"",GETPIVOTDATA("Index6",'Pivot-Index'!$O$287,"År",2023)),"-")</f>
        <v>-</v>
      </c>
      <c r="Y1" s="123" t="str">
        <f>IFERROR(IF(GETPIVOTDATA("F16",'Pivot-Index'!$R$94,"År",2023)&lt;5,"",GETPIVOTDATA("F16",'Pivot-Index'!$AC$94,"År",2023)),"-")</f>
        <v>-</v>
      </c>
      <c r="Z1" s="123" t="str">
        <f>IFERROR(IF(GETPIVOTDATA("F17",'Pivot-Index'!$B$106,"År",2023)&lt;5,"",GETPIVOTDATA("F17",'Pivot-Index'!$J$106,"År",2023)),"-")</f>
        <v>-</v>
      </c>
      <c r="AA1" s="123" t="str">
        <f>IFERROR(IF(GETPIVOTDATA("Index7",'Pivot-Index'!$V$287,"År",2023)&lt;5,"",GETPIVOTDATA("Index7",'Pivot-Index'!$AC$287,"År",2023)),"-")</f>
        <v>-</v>
      </c>
      <c r="AB1" s="123" t="str">
        <f>IFERROR(IF(GETPIVOTDATA("F18",'Pivot-Index'!$R$106,"År",2023)&lt;5,"",GETPIVOTDATA("F18",'Pivot-Index'!$AC$106,"År",2023)),"-")</f>
        <v>-</v>
      </c>
      <c r="AC1" s="123" t="str">
        <f>IFERROR(IF(GETPIVOTDATA("F19",'Pivot-Index'!$B$118,"År",2023)&lt;5,"",GETPIVOTDATA("F19",'Pivot-Index'!$J$118,"År",2023)),"-")</f>
        <v>-</v>
      </c>
      <c r="AD1" s="123" t="str">
        <f>IFERROR(IF(GETPIVOTDATA("Index8",'Pivot-Index'!$AK$287,"År",2023)&lt;5,"",GETPIVOTDATA("Index8",'Pivot-Index'!$AS$287,"År",2023)),"-")</f>
        <v>-</v>
      </c>
      <c r="AE1" s="123" t="str">
        <f>IFERROR(IF(GETPIVOTDATA("F20",'Pivot-Index'!$R$118,"År",2023)&lt;5,"",GETPIVOTDATA("F20",'Pivot-Index'!$AC$118,"År",2023)),"-")</f>
        <v>-</v>
      </c>
      <c r="AF1" s="123" t="str">
        <f>IFERROR(IF(GETPIVOTDATA("F21",'Pivot-Index'!$B$130,"År",2023)&lt;5,"",GETPIVOTDATA("F21",'Pivot-Index'!$J$130,"År",2023)),"-")</f>
        <v>-</v>
      </c>
      <c r="AG1" s="123" t="str">
        <f>IFERROR(IF(GETPIVOTDATA("Index9",'Pivot-Index'!$AY$287,"År",2023)&lt;5,"",GETPIVOTDATA("Index9",'Pivot-Index'!$BE$287,"År",2023)),"-")</f>
        <v>-</v>
      </c>
      <c r="AH1" s="123" t="str">
        <f>IFERROR(IF(GETPIVOTDATA("F22",'Pivot-Index'!$R$130,"År",2023)&lt;5,"",GETPIVOTDATA("F22",'Pivot-Index'!$AC$130,"År",2023)),"-")</f>
        <v>-</v>
      </c>
      <c r="AI1" s="123" t="str">
        <f>IFERROR(IF(GETPIVOTDATA("F23",'Pivot-Index'!$B$142,"År",2023)&lt;5,"",GETPIVOTDATA("F23",'Pivot-Index'!$J$142,"År",2023)),"-")</f>
        <v>-</v>
      </c>
      <c r="AJ1" s="123" t="str">
        <f>IFERROR(IF(GETPIVOTDATA("F24",'Pivot-Index'!$R$142,"År",2023)&lt;5,"",GETPIVOTDATA("F24",'Pivot-Index'!$AC$142,"År",2023)),"-")</f>
        <v>-</v>
      </c>
      <c r="AK1" s="123" t="str">
        <f>IFERROR(IF(GETPIVOTDATA("F25",'Pivot-Index'!$B$154,"År",2023)&lt;5,"",GETPIVOTDATA("F25",'Pivot-Index'!$J$154,"År",2023)),"-")</f>
        <v>-</v>
      </c>
      <c r="AL1" s="123" t="str">
        <f>IFERROR(IF(GETPIVOTDATA("Index10",'Pivot-Index'!$BM$287,"År",2023)&lt;5,"",GETPIVOTDATA("Index10",'Pivot-Index'!$BU$287,"År",2023)),"-")</f>
        <v>-</v>
      </c>
      <c r="AM1" s="123" t="str">
        <f>IFERROR(IF(GETPIVOTDATA("F26",'Pivot-Index'!$R$154,"År",2023)&lt;5,"",GETPIVOTDATA("F26",'Pivot-Index'!$AC$154,"År",2023)),"-")</f>
        <v>-</v>
      </c>
      <c r="AN1" s="123" t="str">
        <f>IFERROR(IF(GETPIVOTDATA("F27",'Pivot-Index'!$B$166,"År",2023)&lt;5,"",GETPIVOTDATA("F27",'Pivot-Index'!$J$166,"År",2023)),"-")</f>
        <v>-</v>
      </c>
      <c r="AO1" s="123" t="str">
        <f>IFERROR(IF(GETPIVOTDATA("Index11",'Pivot-Index'!$BY$287,"År",2023)&lt;5,"",GETPIVOTDATA("Index11",'Pivot-Index'!$CC$287,"År",2023)),"-")</f>
        <v>-</v>
      </c>
      <c r="AP1" s="123" t="str">
        <f>IFERROR(IF(GETPIVOTDATA("F28",'Pivot-Index'!$R$166,"År",2023)&lt;5,"",GETPIVOTDATA("F28",'Pivot-Index'!$AC$166,"År",2023)),"-")</f>
        <v>-</v>
      </c>
      <c r="AQ1" s="123" t="str">
        <f>IFERROR(IF(GETPIVOTDATA("F29",'Pivot-Index'!$B$178,"År",2023)&lt;5,"",GETPIVOTDATA("F29",'Pivot-Index'!$J$178,"År",2023)),"-")</f>
        <v>-</v>
      </c>
      <c r="AR1" s="124" t="s">
        <v>366</v>
      </c>
      <c r="AS1" s="125" t="str">
        <f>IFERROR(IF(GETPIVOTDATA("F30",'Pivot-Index'!$R$178,"År",2023)&lt;5,"",GETPIVOTDATA("F30",'Pivot-Index'!$AC$178,"År",2023)),"-")</f>
        <v>-</v>
      </c>
    </row>
    <row r="2" spans="1:45" s="88" customFormat="1" ht="21" customHeight="1" x14ac:dyDescent="0.35">
      <c r="C2" s="88">
        <v>2024</v>
      </c>
      <c r="D2" s="123">
        <f>IFERROR(IF(GETPIVOTDATA("Index1",'Pivot-Index'!$B$274,"År",2024)&lt;5,"",GETPIVOTDATA("Index1",'Pivot-Index'!$J$274,"År",2024)),"-")</f>
        <v>5.4210275689223355</v>
      </c>
      <c r="E2" s="123">
        <f>IFERROR(IF(GETPIVOTDATA("F1",'Pivot-Index'!$B$10,"År",2024)&lt;5,"",GETPIVOTDATA("F1",'Pivot-Index'!$J$10,"År",2024)),"-")</f>
        <v>5.8785052034058705</v>
      </c>
      <c r="F2" s="123">
        <f>IFERROR(IF(GETPIVOTDATA("F2",'Pivot-Index'!$R$10,"År",2024)&lt;5,"",GETPIVOTDATA("F2",'Pivot-Index'!$AC$10,"År",2024)),"-")</f>
        <v>5.7416920152091313</v>
      </c>
      <c r="G2" s="123">
        <f>IFERROR(IF(GETPIVOTDATA("F3",'Pivot-Index'!$B$22,"År",2024)&lt;5,"",GETPIVOTDATA("F3",'Pivot-Index'!$J$22,"År",2024)),"-")</f>
        <v>4.6319132149901403</v>
      </c>
      <c r="H2" s="123">
        <f>IFERROR(IF(GETPIVOTDATA("Index2",'Pivot-Index'!$R$274,"År",2024)&lt;5,"",GETPIVOTDATA("Index2",'Pivot-Index'!$Z$274,"År",2024)),"-")</f>
        <v>5.1994184535412566</v>
      </c>
      <c r="I2" s="123">
        <f>IFERROR(IF(GETPIVOTDATA("F4",'Pivot-Index'!$R$22,"År",2024)&lt;5,"",GETPIVOTDATA("F4",'Pivot-Index'!$AC$22,"År",2024)),"-")</f>
        <v>5.0156297709923603</v>
      </c>
      <c r="J2" s="123">
        <f>IFERROR(IF(GETPIVOTDATA("F5",'Pivot-Index'!$B$34,"År",2024)&lt;5,"",GETPIVOTDATA("F5",'Pivot-Index'!$J$34,"År",2024)),"-")</f>
        <v>5.4220918866080181</v>
      </c>
      <c r="K2" s="123">
        <f>IFERROR(IF(GETPIVOTDATA("F6",'Pivot-Index'!$R$34,"År",2024)&lt;5,"",GETPIVOTDATA("F6",'Pivot-Index'!$AC$34,"År",2024)),"-")</f>
        <v>5.0547619047619046</v>
      </c>
      <c r="L2" s="123">
        <f>IFERROR(IF(GETPIVOTDATA("F7",'Pivot-Index'!$B$46,"År",2024)&lt;5,"",GETPIVOTDATA("F7",'Pivot-Index'!$J$46,"År",2024)),"-")</f>
        <v>7.57487922705314</v>
      </c>
      <c r="M2" s="123">
        <f>IFERROR(IF(GETPIVOTDATA("Index3",'Pivot-Index'!$AG$274,"År",2024)&lt;5,"",GETPIVOTDATA("Index3",'Pivot-Index'!$AO$274,"År",2024)),"-")</f>
        <v>6.4374346868114278</v>
      </c>
      <c r="N2" s="123">
        <f>IFERROR(IF(GETPIVOTDATA("F8",'Pivot-Index'!$R$46,"År",2024)&lt;5,"",GETPIVOTDATA("F8",'Pivot-Index'!$AC$46,"År",2024)),"-")</f>
        <v>7.0359848484848486</v>
      </c>
      <c r="O2" s="123">
        <f>IFERROR(IF(GETPIVOTDATA("F9",'Pivot-Index'!$B$58,"År",2024)&lt;5,"",GETPIVOTDATA("F9",'Pivot-Index'!$J$58,"År",2024)),"-")</f>
        <v>7.1845351043643264</v>
      </c>
      <c r="P2" s="123">
        <f>IFERROR(IF(GETPIVOTDATA("F10",'Pivot-Index'!$R$58,"År",2024)&lt;5,"",GETPIVOTDATA("F10",'Pivot-Index'!$AC$58,"År",2024)),"-")</f>
        <v>6.211577437858522</v>
      </c>
      <c r="Q2" s="123">
        <f>IFERROR(IF(GETPIVOTDATA("F11",'Pivot-Index'!$B$70,"År",2024)&lt;5,"",GETPIVOTDATA("F11",'Pivot-Index'!$J$70,"År",2024)),"-")</f>
        <v>5.3425309229305427</v>
      </c>
      <c r="R2" s="123">
        <f>IFERROR(IF(GETPIVOTDATA("Index4",'Pivot-Index'!$AV$274,"År",2024)&lt;5,"",GETPIVOTDATA("Index4",'Pivot-Index'!$BB$274,"År",2024)),"-")</f>
        <v>4.7804056162246473</v>
      </c>
      <c r="S2" s="123">
        <f>IFERROR(IF(GETPIVOTDATA("F12",'Pivot-Index'!$R$70,"År",2024)&lt;5,"",GETPIVOTDATA("F12",'Pivot-Index'!$AC$70,"År",2024)),"-")</f>
        <v>5.2330327056491601</v>
      </c>
      <c r="T2" s="123">
        <f>IFERROR(IF(GETPIVOTDATA("F13",'Pivot-Index'!$B$82,"År",2024)&lt;5,"",GETPIVOTDATA("F13",'Pivot-Index'!$J$82,"År",2024)),"-")</f>
        <v>5.9528571428571535</v>
      </c>
      <c r="U2" s="123">
        <f>IFERROR(IF(GETPIVOTDATA("Index5",'Pivot-Index'!$BJ$274,"År",2024)&lt;5,"",GETPIVOTDATA("Index5",'Pivot-Index'!$BR$274,"År",2024)),"-")</f>
        <v>7.4271564885496248</v>
      </c>
      <c r="V2" s="123">
        <f>IFERROR(IF(GETPIVOTDATA("F14",'Pivot-Index'!$R$82,"År",2024)&lt;5,"",GETPIVOTDATA("F14",'Pivot-Index'!$AC$82,"År",2024)),"-")</f>
        <v>6.9590543259557487</v>
      </c>
      <c r="W2" s="123">
        <f>IFERROR(IF(GETPIVOTDATA("F15",'Pivot-Index'!$B$94,"År",2024)&lt;5,"",GETPIVOTDATA("F15",'Pivot-Index'!$J$94,"År",2024)),"-")</f>
        <v>7.8638151425762048</v>
      </c>
      <c r="X2" s="123">
        <f>IFERROR(IF(GETPIVOTDATA("Index6",'Pivot-Index'!$F$287,"År",2024)&lt;5,"",GETPIVOTDATA("Index6",'Pivot-Index'!$O$287,"År",2024)),"-")</f>
        <v>6.6944302554027848</v>
      </c>
      <c r="Y2" s="123">
        <f>IFERROR(IF(GETPIVOTDATA("F16",'Pivot-Index'!$R$94,"År",2024)&lt;5,"",GETPIVOTDATA("F16",'Pivot-Index'!$AC$94,"År",2024)),"-")</f>
        <v>6.6748694779116793</v>
      </c>
      <c r="Z2" s="123">
        <f>IFERROR(IF(GETPIVOTDATA("F17",'Pivot-Index'!$B$106,"År",2024)&lt;5,"",GETPIVOTDATA("F17",'Pivot-Index'!$J$106,"År",2024)),"-")</f>
        <v>6.7216716716717073</v>
      </c>
      <c r="AA2" s="123">
        <f>IFERROR(IF(GETPIVOTDATA("Index7",'Pivot-Index'!$V$287,"År",2024)&lt;5,"",GETPIVOTDATA("Index7",'Pivot-Index'!$AC$287,"År",2024)),"-")</f>
        <v>5.0947504892367945</v>
      </c>
      <c r="AB2" s="123">
        <f>IFERROR(IF(GETPIVOTDATA("F18",'Pivot-Index'!$R$106,"År",2024)&lt;5,"",GETPIVOTDATA("F18",'Pivot-Index'!$AC$106,"År",2024)),"-")</f>
        <v>4.9438910891089112</v>
      </c>
      <c r="AC2" s="123">
        <f>IFERROR(IF(GETPIVOTDATA("F19",'Pivot-Index'!$B$118,"År",2024)&lt;5,"",GETPIVOTDATA("F19",'Pivot-Index'!$J$118,"År",2024)),"-")</f>
        <v>5.3026086956521823</v>
      </c>
      <c r="AD2" s="123">
        <f>IFERROR(IF(GETPIVOTDATA("Index8",'Pivot-Index'!$AK$287,"År",2024)&lt;5,"",GETPIVOTDATA("Index8",'Pivot-Index'!$AS$287,"År",2024)),"-")</f>
        <v>6.4309683604985617</v>
      </c>
      <c r="AE2" s="123">
        <f>IFERROR(IF(GETPIVOTDATA("F20",'Pivot-Index'!$R$118,"År",2024)&lt;5,"",GETPIVOTDATA("F20",'Pivot-Index'!$AC$118,"År",2024)),"-")</f>
        <v>6.5682036503362156</v>
      </c>
      <c r="AF2" s="123">
        <f>IFERROR(IF(GETPIVOTDATA("F21",'Pivot-Index'!$B$130,"År",2024)&lt;5,"",GETPIVOTDATA("F21",'Pivot-Index'!$J$130,"År",2024)),"-")</f>
        <v>6.2922705314009661</v>
      </c>
      <c r="AG2" s="123">
        <f>IFERROR(IF(GETPIVOTDATA("Index9",'Pivot-Index'!$AY$287,"År",2024)&lt;5,"",GETPIVOTDATA("Index9",'Pivot-Index'!$BE$287,"År",2024)),"-")</f>
        <v>8.1615192797959466</v>
      </c>
      <c r="AH2" s="123">
        <f>IFERROR(IF(GETPIVOTDATA("F22",'Pivot-Index'!$R$130,"År",2024)&lt;5,"",GETPIVOTDATA("F22",'Pivot-Index'!$AC$130,"År",2024)),"-")</f>
        <v>8.7185077519379846</v>
      </c>
      <c r="AI2" s="123">
        <f>IFERROR(IF(GETPIVOTDATA("F23",'Pivot-Index'!$B$142,"År",2024)&lt;5,"",GETPIVOTDATA("F23",'Pivot-Index'!$J$142,"År",2024)),"-")</f>
        <v>9.07470703125</v>
      </c>
      <c r="AJ2" s="123">
        <f>IFERROR(IF(GETPIVOTDATA("F24",'Pivot-Index'!$R$142,"År",2024)&lt;5,"",GETPIVOTDATA("F24",'Pivot-Index'!$AC$142,"År",2024)),"-")</f>
        <v>7.6083705140640348</v>
      </c>
      <c r="AK2" s="123">
        <f>IFERROR(IF(GETPIVOTDATA("F25",'Pivot-Index'!$B$154,"År",2024)&lt;5,"",GETPIVOTDATA("F25",'Pivot-Index'!$J$154,"År",2024)),"-")</f>
        <v>7.3334113060429011</v>
      </c>
      <c r="AL2" s="123">
        <f>IFERROR(IF(GETPIVOTDATA("Index10",'Pivot-Index'!$BM$287,"År",2024)&lt;5,"",GETPIVOTDATA("Index10",'Pivot-Index'!$BU$287,"År",2024)),"-")</f>
        <v>5.62081418581419</v>
      </c>
      <c r="AM2" s="123">
        <f>IFERROR(IF(GETPIVOTDATA("F26",'Pivot-Index'!$R$154,"År",2024)&lt;5,"",GETPIVOTDATA("F26",'Pivot-Index'!$AC$154,"År",2024)),"-")</f>
        <v>6.0802291666666743</v>
      </c>
      <c r="AN2" s="123">
        <f>IFERROR(IF(GETPIVOTDATA("F27",'Pivot-Index'!$B$166,"År",2024)&lt;5,"",GETPIVOTDATA("F27",'Pivot-Index'!$J$166,"År",2024)),"-")</f>
        <v>5.2024922118380061</v>
      </c>
      <c r="AO2" s="123">
        <f>IFERROR(IF(GETPIVOTDATA("Index11",'Pivot-Index'!$BY$287,"År",2024)&lt;5,"",GETPIVOTDATA("Index11",'Pivot-Index'!$CC$287,"År",2024)),"-")</f>
        <v>6.5156370070778706</v>
      </c>
      <c r="AP2" s="123">
        <f>IFERROR(IF(GETPIVOTDATA("F28",'Pivot-Index'!$R$166,"År",2024)&lt;5,"",GETPIVOTDATA("F28",'Pivot-Index'!$AC$166,"År",2024)),"-")</f>
        <v>6.3995833333333394</v>
      </c>
      <c r="AQ2" s="123">
        <f>IFERROR(IF(GETPIVOTDATA("F29",'Pivot-Index'!$B$178,"År",2024)&lt;5,"",GETPIVOTDATA("F29",'Pivot-Index'!$J$178,"År",2024)),"-")</f>
        <v>6.7965456674473304</v>
      </c>
      <c r="AR2" s="139" t="s">
        <v>366</v>
      </c>
      <c r="AS2" s="125">
        <f>IFERROR(IF(GETPIVOTDATA("F30",'Pivot-Index'!$R$178,"År",2024)&lt;5,"",GETPIVOTDATA("F30",'Pivot-Index'!$AC$178,"År",2024)),"-")</f>
        <v>6.5957853658536729</v>
      </c>
    </row>
    <row r="3" spans="1:45" s="88" customFormat="1" x14ac:dyDescent="0.35">
      <c r="D3" s="88" t="s">
        <v>46</v>
      </c>
      <c r="E3" s="88" t="s">
        <v>6</v>
      </c>
      <c r="F3" s="88" t="s">
        <v>7</v>
      </c>
      <c r="G3" s="88" t="s">
        <v>8</v>
      </c>
      <c r="H3" s="88" t="s">
        <v>47</v>
      </c>
      <c r="I3" s="88" t="s">
        <v>9</v>
      </c>
      <c r="J3" s="88" t="s">
        <v>10</v>
      </c>
      <c r="K3" s="88" t="s">
        <v>11</v>
      </c>
      <c r="L3" s="88" t="s">
        <v>12</v>
      </c>
      <c r="M3" s="88" t="s">
        <v>48</v>
      </c>
      <c r="N3" s="88" t="s">
        <v>13</v>
      </c>
      <c r="O3" s="88" t="s">
        <v>14</v>
      </c>
      <c r="P3" s="88" t="s">
        <v>15</v>
      </c>
      <c r="Q3" s="88" t="s">
        <v>16</v>
      </c>
      <c r="R3" s="88" t="s">
        <v>49</v>
      </c>
      <c r="S3" s="88" t="s">
        <v>17</v>
      </c>
      <c r="T3" s="88" t="s">
        <v>18</v>
      </c>
      <c r="U3" s="88" t="s">
        <v>50</v>
      </c>
      <c r="V3" s="88" t="s">
        <v>19</v>
      </c>
      <c r="W3" s="88" t="s">
        <v>20</v>
      </c>
      <c r="X3" s="88" t="s">
        <v>51</v>
      </c>
      <c r="Y3" s="88" t="s">
        <v>21</v>
      </c>
      <c r="Z3" s="88" t="s">
        <v>22</v>
      </c>
      <c r="AA3" s="88" t="s">
        <v>52</v>
      </c>
      <c r="AB3" s="88" t="s">
        <v>23</v>
      </c>
      <c r="AC3" s="88" t="s">
        <v>24</v>
      </c>
      <c r="AD3" s="88" t="s">
        <v>260</v>
      </c>
      <c r="AE3" s="88" t="s">
        <v>25</v>
      </c>
      <c r="AF3" s="88" t="s">
        <v>26</v>
      </c>
      <c r="AG3" s="88" t="s">
        <v>261</v>
      </c>
      <c r="AH3" s="88" t="s">
        <v>27</v>
      </c>
      <c r="AI3" s="88" t="s">
        <v>28</v>
      </c>
      <c r="AJ3" s="88" t="s">
        <v>29</v>
      </c>
      <c r="AK3" s="88" t="s">
        <v>30</v>
      </c>
      <c r="AL3" s="88" t="s">
        <v>262</v>
      </c>
      <c r="AM3" s="123" t="s">
        <v>31</v>
      </c>
      <c r="AN3" s="123" t="s">
        <v>32</v>
      </c>
      <c r="AO3" s="88" t="s">
        <v>263</v>
      </c>
      <c r="AP3" s="88" t="s">
        <v>33</v>
      </c>
      <c r="AQ3" s="88" t="s">
        <v>34</v>
      </c>
      <c r="AS3" s="88" t="s">
        <v>35</v>
      </c>
    </row>
    <row r="4" spans="1:45" ht="130.5" customHeight="1" x14ac:dyDescent="0.35">
      <c r="B4" s="103" t="s">
        <v>531</v>
      </c>
      <c r="C4" s="104" t="s">
        <v>1</v>
      </c>
      <c r="D4" s="105" t="s">
        <v>268</v>
      </c>
      <c r="E4" s="106" t="s">
        <v>195</v>
      </c>
      <c r="F4" s="106" t="s">
        <v>196</v>
      </c>
      <c r="G4" s="106" t="s">
        <v>197</v>
      </c>
      <c r="H4" s="105" t="s">
        <v>277</v>
      </c>
      <c r="I4" s="106" t="s">
        <v>198</v>
      </c>
      <c r="J4" s="106" t="s">
        <v>199</v>
      </c>
      <c r="K4" s="106" t="s">
        <v>200</v>
      </c>
      <c r="L4" s="106" t="s">
        <v>201</v>
      </c>
      <c r="M4" s="105" t="s">
        <v>276</v>
      </c>
      <c r="N4" s="106" t="s">
        <v>203</v>
      </c>
      <c r="O4" s="106" t="s">
        <v>194</v>
      </c>
      <c r="P4" s="106" t="s">
        <v>204</v>
      </c>
      <c r="Q4" s="106" t="s">
        <v>202</v>
      </c>
      <c r="R4" s="105" t="s">
        <v>278</v>
      </c>
      <c r="S4" s="106" t="s">
        <v>205</v>
      </c>
      <c r="T4" s="106" t="s">
        <v>206</v>
      </c>
      <c r="U4" s="105" t="s">
        <v>279</v>
      </c>
      <c r="V4" s="106" t="s">
        <v>207</v>
      </c>
      <c r="W4" s="106" t="s">
        <v>208</v>
      </c>
      <c r="X4" s="105" t="s">
        <v>280</v>
      </c>
      <c r="Y4" s="106" t="s">
        <v>209</v>
      </c>
      <c r="Z4" s="106" t="s">
        <v>210</v>
      </c>
      <c r="AA4" s="105" t="s">
        <v>281</v>
      </c>
      <c r="AB4" s="106" t="s">
        <v>212</v>
      </c>
      <c r="AC4" s="106" t="s">
        <v>213</v>
      </c>
      <c r="AD4" s="105" t="s">
        <v>282</v>
      </c>
      <c r="AE4" s="106" t="s">
        <v>214</v>
      </c>
      <c r="AF4" s="106" t="s">
        <v>215</v>
      </c>
      <c r="AG4" s="105" t="s">
        <v>283</v>
      </c>
      <c r="AH4" s="106" t="s">
        <v>216</v>
      </c>
      <c r="AI4" s="106" t="s">
        <v>217</v>
      </c>
      <c r="AJ4" s="106" t="s">
        <v>218</v>
      </c>
      <c r="AK4" s="106" t="s">
        <v>211</v>
      </c>
      <c r="AL4" s="105" t="s">
        <v>284</v>
      </c>
      <c r="AM4" s="106" t="s">
        <v>219</v>
      </c>
      <c r="AN4" s="106" t="s">
        <v>220</v>
      </c>
      <c r="AO4" s="105" t="s">
        <v>285</v>
      </c>
      <c r="AP4" s="106" t="s">
        <v>221</v>
      </c>
      <c r="AQ4" s="106" t="s">
        <v>222</v>
      </c>
      <c r="AR4" s="105" t="s">
        <v>365</v>
      </c>
      <c r="AS4" s="107" t="s">
        <v>223</v>
      </c>
    </row>
    <row r="5" spans="1:45" ht="20.149999999999999" customHeight="1" x14ac:dyDescent="0.45">
      <c r="A5" s="112"/>
      <c r="B5" s="113" t="s">
        <v>300</v>
      </c>
      <c r="C5" s="114" t="s">
        <v>300</v>
      </c>
      <c r="D5" s="115">
        <v>5.4210275689223355</v>
      </c>
      <c r="E5" s="144">
        <v>5.8785052034058705</v>
      </c>
      <c r="F5" s="144">
        <v>5.7416920152091313</v>
      </c>
      <c r="G5" s="144">
        <v>4.6319132149901403</v>
      </c>
      <c r="H5" s="115">
        <v>5.1994184535412566</v>
      </c>
      <c r="I5" s="116">
        <v>5.0156297709923603</v>
      </c>
      <c r="J5" s="116">
        <v>5.4220918866080181</v>
      </c>
      <c r="K5" s="116">
        <v>5.0547619047619046</v>
      </c>
      <c r="L5" s="116">
        <v>7.57487922705314</v>
      </c>
      <c r="M5" s="115">
        <v>6.4374346868114278</v>
      </c>
      <c r="N5" s="116">
        <v>7.0359848484848486</v>
      </c>
      <c r="O5" s="116">
        <v>7.1845351043643264</v>
      </c>
      <c r="P5" s="116">
        <v>6.211577437858522</v>
      </c>
      <c r="Q5" s="116">
        <v>5.3425309229305427</v>
      </c>
      <c r="R5" s="115">
        <v>4.7804056162246473</v>
      </c>
      <c r="S5" s="116">
        <v>5.2330327056491601</v>
      </c>
      <c r="T5" s="116">
        <v>5.9528571428571535</v>
      </c>
      <c r="U5" s="115">
        <v>7.4271564885496248</v>
      </c>
      <c r="V5" s="116">
        <v>6.9590543259557487</v>
      </c>
      <c r="W5" s="116">
        <v>7.8638151425762048</v>
      </c>
      <c r="X5" s="115">
        <v>6.6944302554027848</v>
      </c>
      <c r="Y5" s="116">
        <v>6.6748694779116793</v>
      </c>
      <c r="Z5" s="116">
        <v>6.7216716716717073</v>
      </c>
      <c r="AA5" s="115">
        <v>5.0947504892367945</v>
      </c>
      <c r="AB5" s="116">
        <v>4.9438910891089112</v>
      </c>
      <c r="AC5" s="116">
        <v>5.3026086956521823</v>
      </c>
      <c r="AD5" s="115">
        <v>6.4309683604985617</v>
      </c>
      <c r="AE5" s="116">
        <v>6.5682036503362156</v>
      </c>
      <c r="AF5" s="116">
        <v>6.2922705314009661</v>
      </c>
      <c r="AG5" s="115">
        <v>8.1615192797959466</v>
      </c>
      <c r="AH5" s="116">
        <v>8.7185077519379846</v>
      </c>
      <c r="AI5" s="116">
        <v>9.07470703125</v>
      </c>
      <c r="AJ5" s="116">
        <v>7.6083705140640348</v>
      </c>
      <c r="AK5" s="116">
        <v>7.3334113060429011</v>
      </c>
      <c r="AL5" s="115">
        <v>5.62081418581419</v>
      </c>
      <c r="AM5" s="116">
        <v>6.0802291666666743</v>
      </c>
      <c r="AN5" s="116">
        <v>5.2024922118380061</v>
      </c>
      <c r="AO5" s="115">
        <v>6.5156370070778706</v>
      </c>
      <c r="AP5" s="116">
        <v>6.3995833333333394</v>
      </c>
      <c r="AQ5" s="116">
        <v>6.7965456674473304</v>
      </c>
      <c r="AR5" s="117" t="s">
        <v>366</v>
      </c>
      <c r="AS5" s="118">
        <v>6.5957853658536729</v>
      </c>
    </row>
    <row r="6" spans="1:45" ht="20.149999999999999" customHeight="1" x14ac:dyDescent="0.45">
      <c r="A6" s="112"/>
      <c r="B6" s="119" t="s">
        <v>398</v>
      </c>
      <c r="C6" s="120" t="s">
        <v>45</v>
      </c>
      <c r="D6" s="115">
        <v>5.5102168949771606</v>
      </c>
      <c r="E6" s="131">
        <v>5.9057785467128392</v>
      </c>
      <c r="F6" s="131">
        <v>5.8365964912281036</v>
      </c>
      <c r="G6" s="131">
        <v>4.7275272727272837</v>
      </c>
      <c r="H6" s="115">
        <v>5.3465709459459463</v>
      </c>
      <c r="I6" s="116">
        <v>5.1490344827586432</v>
      </c>
      <c r="J6" s="116">
        <v>5.2023928571428808</v>
      </c>
      <c r="K6" s="116">
        <v>5.1136363636363633</v>
      </c>
      <c r="L6" s="116">
        <v>7.6148409893992932</v>
      </c>
      <c r="M6" s="115">
        <v>6.391637931034488</v>
      </c>
      <c r="N6" s="116">
        <v>7.0138888888888893</v>
      </c>
      <c r="O6" s="116">
        <v>7.2465034965034967</v>
      </c>
      <c r="P6" s="116">
        <v>6.0327681660900021</v>
      </c>
      <c r="Q6" s="116">
        <v>5.2874564459930316</v>
      </c>
      <c r="R6" s="115">
        <v>4.7474022346368701</v>
      </c>
      <c r="S6" s="116">
        <v>5.0724275362319027</v>
      </c>
      <c r="T6" s="116">
        <v>6.032234432234465</v>
      </c>
      <c r="U6" s="115">
        <v>7.2366083916083985</v>
      </c>
      <c r="V6" s="116">
        <v>6.7162867647058988</v>
      </c>
      <c r="W6" s="116">
        <v>7.6798561151079134</v>
      </c>
      <c r="X6" s="115">
        <v>6.6560909090909446</v>
      </c>
      <c r="Y6" s="116">
        <v>6.7187121212121506</v>
      </c>
      <c r="Z6" s="116">
        <v>6.6184328358209248</v>
      </c>
      <c r="AA6" s="115">
        <v>5.2331362007168671</v>
      </c>
      <c r="AB6" s="116">
        <v>5.1394909090909229</v>
      </c>
      <c r="AC6" s="116">
        <v>5.3232170542635791</v>
      </c>
      <c r="AD6" s="115">
        <v>6.583333333333333</v>
      </c>
      <c r="AE6" s="116">
        <v>6.8859649122807021</v>
      </c>
      <c r="AF6" s="116">
        <v>6.2677304964539005</v>
      </c>
      <c r="AG6" s="115">
        <v>7.7653902582159677</v>
      </c>
      <c r="AH6" s="116">
        <v>8.2092198581560289</v>
      </c>
      <c r="AI6" s="116">
        <v>8.84963768115942</v>
      </c>
      <c r="AJ6" s="116">
        <v>7.0390647482014543</v>
      </c>
      <c r="AK6" s="116">
        <v>7.0079197080292106</v>
      </c>
      <c r="AL6" s="115">
        <v>5.3051672862453554</v>
      </c>
      <c r="AM6" s="116">
        <v>5.5906299212598682</v>
      </c>
      <c r="AN6" s="116">
        <v>5.0389105058365757</v>
      </c>
      <c r="AO6" s="115">
        <v>6.3083029197080496</v>
      </c>
      <c r="AP6" s="116">
        <v>6.4694444444444619</v>
      </c>
      <c r="AQ6" s="116">
        <v>6.2041255605381336</v>
      </c>
      <c r="AR6" s="117" t="s">
        <v>366</v>
      </c>
      <c r="AS6" s="118">
        <v>6.1912500000000339</v>
      </c>
    </row>
    <row r="7" spans="1:45" ht="20.149999999999999" customHeight="1" x14ac:dyDescent="0.45">
      <c r="A7" s="112"/>
      <c r="B7" s="119" t="s">
        <v>397</v>
      </c>
      <c r="C7" s="120" t="s">
        <v>45</v>
      </c>
      <c r="D7" s="115">
        <v>6.558812260536393</v>
      </c>
      <c r="E7" s="131">
        <v>6.6289655172413768</v>
      </c>
      <c r="F7" s="131">
        <v>6.7836046511627881</v>
      </c>
      <c r="G7" s="131">
        <v>6.1855421686747052</v>
      </c>
      <c r="H7" s="115">
        <v>6.0707070707070701</v>
      </c>
      <c r="I7" s="116">
        <v>6.1519047619047695</v>
      </c>
      <c r="J7" s="116">
        <v>6.8242352941176438</v>
      </c>
      <c r="K7" s="116">
        <v>6.0755813953488369</v>
      </c>
      <c r="L7" s="116">
        <v>7.3235294117647056</v>
      </c>
      <c r="M7" s="115">
        <v>6.9135632183908058</v>
      </c>
      <c r="N7" s="116">
        <v>7.5287356321839081</v>
      </c>
      <c r="O7" s="116">
        <v>7.2988505747126435</v>
      </c>
      <c r="P7" s="116">
        <v>6.7059770114942534</v>
      </c>
      <c r="Q7" s="116">
        <v>6.1206896551724137</v>
      </c>
      <c r="R7" s="115">
        <v>4.5172222222222214</v>
      </c>
      <c r="S7" s="116">
        <v>5.4620481927710935</v>
      </c>
      <c r="T7" s="116">
        <v>5.892441860465123</v>
      </c>
      <c r="U7" s="115">
        <v>7.8787931034482819</v>
      </c>
      <c r="V7" s="116">
        <v>7.3421428571428509</v>
      </c>
      <c r="W7" s="116">
        <v>8.5975609756097562</v>
      </c>
      <c r="X7" s="115">
        <v>7.0560465116279047</v>
      </c>
      <c r="Y7" s="116">
        <v>7.3273255813953462</v>
      </c>
      <c r="Z7" s="116">
        <v>6.8254117647058843</v>
      </c>
      <c r="AA7" s="115">
        <v>5.7528658536585446</v>
      </c>
      <c r="AB7" s="116">
        <v>5.7208641975308714</v>
      </c>
      <c r="AC7" s="116">
        <v>5.8581428571428606</v>
      </c>
      <c r="AD7" s="115">
        <v>5.9339080459770113</v>
      </c>
      <c r="AE7" s="116">
        <v>5.9195402298850572</v>
      </c>
      <c r="AF7" s="116">
        <v>5.9593023255813957</v>
      </c>
      <c r="AG7" s="115">
        <v>8.6224616858237635</v>
      </c>
      <c r="AH7" s="116">
        <v>9.1569767441860463</v>
      </c>
      <c r="AI7" s="116">
        <v>9.5930232558139537</v>
      </c>
      <c r="AJ7" s="116">
        <v>8.0788235294117605</v>
      </c>
      <c r="AK7" s="116">
        <v>7.829767441860457</v>
      </c>
      <c r="AL7" s="115">
        <v>6.5229761904761929</v>
      </c>
      <c r="AM7" s="116">
        <v>7.0419999999999963</v>
      </c>
      <c r="AN7" s="116">
        <v>6.1607142857142856</v>
      </c>
      <c r="AO7" s="115">
        <v>6.7909876543209915</v>
      </c>
      <c r="AP7" s="116">
        <v>6.7513924050632896</v>
      </c>
      <c r="AQ7" s="116">
        <v>6.7660294117647135</v>
      </c>
      <c r="AR7" s="117" t="s">
        <v>366</v>
      </c>
      <c r="AS7" s="118">
        <v>7.8690697674418484</v>
      </c>
    </row>
    <row r="8" spans="1:45" ht="20.149999999999999" customHeight="1" x14ac:dyDescent="0.45">
      <c r="A8" s="112"/>
      <c r="B8" s="119" t="s">
        <v>401</v>
      </c>
      <c r="C8" s="120" t="s">
        <v>45</v>
      </c>
      <c r="D8" s="115">
        <v>6.1114743589743563</v>
      </c>
      <c r="E8" s="131">
        <v>6.2394871794871811</v>
      </c>
      <c r="F8" s="131">
        <v>6.2824358974359011</v>
      </c>
      <c r="G8" s="131">
        <v>5.6762162162162237</v>
      </c>
      <c r="H8" s="115">
        <v>6.6303571428571431</v>
      </c>
      <c r="I8" s="116">
        <v>5.4540259740259849</v>
      </c>
      <c r="J8" s="116">
        <v>6.3252564102564177</v>
      </c>
      <c r="K8" s="116">
        <v>6.1217948717948714</v>
      </c>
      <c r="L8" s="116">
        <v>7.7884615384615383</v>
      </c>
      <c r="M8" s="115">
        <v>6.7629807692307695</v>
      </c>
      <c r="N8" s="116">
        <v>7.4679487179487181</v>
      </c>
      <c r="O8" s="116">
        <v>7.3076923076923075</v>
      </c>
      <c r="P8" s="116">
        <v>6.3642857142857201</v>
      </c>
      <c r="Q8" s="116">
        <v>5.9294871794871797</v>
      </c>
      <c r="R8" s="115">
        <v>4.6142307692307689</v>
      </c>
      <c r="S8" s="116">
        <v>5.2510958904109648</v>
      </c>
      <c r="T8" s="116">
        <v>5.6037681159420369</v>
      </c>
      <c r="U8" s="115">
        <v>7.5326623376623418</v>
      </c>
      <c r="V8" s="116">
        <v>7.2227272727272753</v>
      </c>
      <c r="W8" s="116">
        <v>7.8289473684210522</v>
      </c>
      <c r="X8" s="115">
        <v>7.0332876712328805</v>
      </c>
      <c r="Y8" s="116">
        <v>6.8049315068493241</v>
      </c>
      <c r="Z8" s="116">
        <v>7.2783098591549358</v>
      </c>
      <c r="AA8" s="115">
        <v>5.2971232876712371</v>
      </c>
      <c r="AB8" s="116">
        <v>5.5402816901408514</v>
      </c>
      <c r="AC8" s="116">
        <v>5.2025757575757607</v>
      </c>
      <c r="AD8" s="115">
        <v>6.6447368421052628</v>
      </c>
      <c r="AE8" s="116">
        <v>6.5460526315789478</v>
      </c>
      <c r="AF8" s="116">
        <v>6.7434210526315788</v>
      </c>
      <c r="AG8" s="115">
        <v>8.6023026315789561</v>
      </c>
      <c r="AH8" s="116">
        <v>9.1447368421052637</v>
      </c>
      <c r="AI8" s="116">
        <v>8.9473684210526319</v>
      </c>
      <c r="AJ8" s="116">
        <v>7.9831578947368351</v>
      </c>
      <c r="AK8" s="116">
        <v>8.3339473684210414</v>
      </c>
      <c r="AL8" s="115">
        <v>6.3971830985915421</v>
      </c>
      <c r="AM8" s="116">
        <v>7.0008571428571473</v>
      </c>
      <c r="AN8" s="116">
        <v>5.833333333333333</v>
      </c>
      <c r="AO8" s="115">
        <v>6.8386764705882372</v>
      </c>
      <c r="AP8" s="116">
        <v>6.5130769230769241</v>
      </c>
      <c r="AQ8" s="116">
        <v>7.3777049180327898</v>
      </c>
      <c r="AR8" s="117" t="s">
        <v>366</v>
      </c>
      <c r="AS8" s="118">
        <v>5.7872222222222307</v>
      </c>
    </row>
    <row r="9" spans="1:45" ht="20.149999999999999" customHeight="1" x14ac:dyDescent="0.45">
      <c r="A9" s="112"/>
      <c r="B9" s="119" t="s">
        <v>527</v>
      </c>
      <c r="C9" s="120" t="s">
        <v>509</v>
      </c>
      <c r="D9" s="115">
        <v>4.9297916666666666</v>
      </c>
      <c r="E9" s="131">
        <v>4.9987499999999994</v>
      </c>
      <c r="F9" s="131">
        <v>5.331999999999999</v>
      </c>
      <c r="G9" s="131">
        <v>4.4446666666666665</v>
      </c>
      <c r="H9" s="115">
        <v>4.3975</v>
      </c>
      <c r="I9" s="116">
        <v>3.9581250000000003</v>
      </c>
      <c r="J9" s="116">
        <v>4.1675000000000004</v>
      </c>
      <c r="K9" s="116">
        <v>3.90625</v>
      </c>
      <c r="L9" s="116">
        <v>8.28125</v>
      </c>
      <c r="M9" s="115">
        <v>6.1457812499999998</v>
      </c>
      <c r="N9" s="116">
        <v>7.34375</v>
      </c>
      <c r="O9" s="116">
        <v>7.1875</v>
      </c>
      <c r="P9" s="116">
        <v>5.8331249999999999</v>
      </c>
      <c r="Q9" s="116">
        <v>4.21875</v>
      </c>
      <c r="R9" s="115">
        <v>4.4984999999999999</v>
      </c>
      <c r="S9" s="116">
        <v>5.2081249999999999</v>
      </c>
      <c r="T9" s="116">
        <v>6.0418750000000001</v>
      </c>
      <c r="U9" s="115">
        <v>6.9719999999999986</v>
      </c>
      <c r="V9" s="116">
        <v>6.1899999999999995</v>
      </c>
      <c r="W9" s="116">
        <v>7.3214285714285712</v>
      </c>
      <c r="X9" s="115">
        <v>6.6678125000000001</v>
      </c>
      <c r="Y9" s="116">
        <v>7.0843750000000005</v>
      </c>
      <c r="Z9" s="116">
        <v>6.0013333333333341</v>
      </c>
      <c r="AA9" s="115">
        <v>5.1037499999999998</v>
      </c>
      <c r="AB9" s="116">
        <v>4.7906249999999995</v>
      </c>
      <c r="AC9" s="116">
        <v>5.8976923076923082</v>
      </c>
      <c r="AD9" s="115">
        <v>6.953125</v>
      </c>
      <c r="AE9" s="116">
        <v>7.34375</v>
      </c>
      <c r="AF9" s="116">
        <v>6.5625</v>
      </c>
      <c r="AG9" s="115">
        <v>7.7304687500000027</v>
      </c>
      <c r="AH9" s="116">
        <v>9.375</v>
      </c>
      <c r="AI9" s="116">
        <v>8.5714285714285712</v>
      </c>
      <c r="AJ9" s="116">
        <v>6.668000000000001</v>
      </c>
      <c r="AK9" s="116">
        <v>6.4446666666666665</v>
      </c>
      <c r="AL9" s="115">
        <v>5.8053333333333326</v>
      </c>
      <c r="AM9" s="116">
        <v>6.6659999999999995</v>
      </c>
      <c r="AN9" s="116">
        <v>4.8214285714285712</v>
      </c>
      <c r="AO9" s="115">
        <v>6.1903571428571436</v>
      </c>
      <c r="AP9" s="116">
        <v>6.6661538461538461</v>
      </c>
      <c r="AQ9" s="116">
        <v>6.1546153846153846</v>
      </c>
      <c r="AR9" s="117" t="s">
        <v>366</v>
      </c>
      <c r="AS9" s="118">
        <v>6.6673333333333336</v>
      </c>
    </row>
    <row r="10" spans="1:45" ht="20.149999999999999" customHeight="1" x14ac:dyDescent="0.45">
      <c r="A10" s="112"/>
      <c r="B10" s="119" t="s">
        <v>528</v>
      </c>
      <c r="C10" s="120" t="s">
        <v>509</v>
      </c>
      <c r="D10" s="115">
        <v>6.5776225490196039</v>
      </c>
      <c r="E10" s="131">
        <v>7.0595588235294189</v>
      </c>
      <c r="F10" s="131">
        <v>6.8698484848484931</v>
      </c>
      <c r="G10" s="131">
        <v>5.9708955223880658</v>
      </c>
      <c r="H10" s="115">
        <v>6.2199107142857128</v>
      </c>
      <c r="I10" s="116">
        <v>5.7577272727272799</v>
      </c>
      <c r="J10" s="116">
        <v>6.465909090909097</v>
      </c>
      <c r="K10" s="116">
        <v>5.7089552238805972</v>
      </c>
      <c r="L10" s="116">
        <v>8.0597014925373127</v>
      </c>
      <c r="M10" s="115">
        <v>6.7516544117647062</v>
      </c>
      <c r="N10" s="116">
        <v>7.3897058823529411</v>
      </c>
      <c r="O10" s="116">
        <v>7.6102941176470589</v>
      </c>
      <c r="P10" s="116">
        <v>7.3538235294117689</v>
      </c>
      <c r="Q10" s="116">
        <v>4.6268656716417906</v>
      </c>
      <c r="R10" s="115">
        <v>5.1377777777777789</v>
      </c>
      <c r="S10" s="116">
        <v>5.1963235294117682</v>
      </c>
      <c r="T10" s="116">
        <v>6.1202985074626932</v>
      </c>
      <c r="U10" s="115">
        <v>7.5308823529411733</v>
      </c>
      <c r="V10" s="116">
        <v>7.4514705882352965</v>
      </c>
      <c r="W10" s="116">
        <v>7.5</v>
      </c>
      <c r="X10" s="115">
        <v>5.9960447761194091</v>
      </c>
      <c r="Y10" s="116">
        <v>5.9101515151515187</v>
      </c>
      <c r="Z10" s="116">
        <v>6.0208955223880656</v>
      </c>
      <c r="AA10" s="115">
        <v>5.8216417910447804</v>
      </c>
      <c r="AB10" s="116">
        <v>5.3036363636363646</v>
      </c>
      <c r="AC10" s="116">
        <v>6.4592187500000069</v>
      </c>
      <c r="AD10" s="115">
        <v>5.3358208955223878</v>
      </c>
      <c r="AE10" s="116">
        <v>5.4850746268656714</v>
      </c>
      <c r="AF10" s="116">
        <v>5.1893939393939394</v>
      </c>
      <c r="AG10" s="115">
        <v>8.1222014925373145</v>
      </c>
      <c r="AH10" s="116">
        <v>8.3730158730158735</v>
      </c>
      <c r="AI10" s="116">
        <v>9.0234375</v>
      </c>
      <c r="AJ10" s="116">
        <v>7.6622388059701514</v>
      </c>
      <c r="AK10" s="116">
        <v>7.4753030303030332</v>
      </c>
      <c r="AL10" s="115">
        <v>5.6946212121212048</v>
      </c>
      <c r="AM10" s="116">
        <v>5.744000000000006</v>
      </c>
      <c r="AN10" s="116">
        <v>5.615384615384615</v>
      </c>
      <c r="AO10" s="115">
        <v>6.1723437499999942</v>
      </c>
      <c r="AP10" s="116">
        <v>6.6668253968253994</v>
      </c>
      <c r="AQ10" s="116">
        <v>5.5962499999999986</v>
      </c>
      <c r="AR10" s="117" t="s">
        <v>366</v>
      </c>
      <c r="AS10" s="118">
        <v>6.6163076923077</v>
      </c>
    </row>
    <row r="11" spans="1:45" ht="20.149999999999999" customHeight="1" x14ac:dyDescent="0.45">
      <c r="A11" s="112"/>
      <c r="B11" s="119" t="s">
        <v>529</v>
      </c>
      <c r="C11" s="120" t="s">
        <v>509</v>
      </c>
      <c r="D11" s="115">
        <v>5.4175000000000004</v>
      </c>
      <c r="E11" s="131">
        <v>5.8337500000000011</v>
      </c>
      <c r="F11" s="131">
        <v>6.2512500000000006</v>
      </c>
      <c r="G11" s="131">
        <v>4.1675000000000004</v>
      </c>
      <c r="H11" s="115">
        <v>5.4856249999999998</v>
      </c>
      <c r="I11" s="116">
        <v>5.4175000000000004</v>
      </c>
      <c r="J11" s="116">
        <v>6.1899999999999995</v>
      </c>
      <c r="K11" s="116">
        <v>5.625</v>
      </c>
      <c r="L11" s="116">
        <v>8.4375</v>
      </c>
      <c r="M11" s="115">
        <v>7.0055208333333336</v>
      </c>
      <c r="N11" s="116">
        <v>7.8125</v>
      </c>
      <c r="O11" s="116">
        <v>7.8125</v>
      </c>
      <c r="P11" s="116">
        <v>7.144285714285715</v>
      </c>
      <c r="Q11" s="116">
        <v>5.625</v>
      </c>
      <c r="R11" s="115" t="s">
        <v>59</v>
      </c>
      <c r="S11" s="116">
        <v>5.8350000000000009</v>
      </c>
      <c r="T11" s="116">
        <v>5.4187500000000011</v>
      </c>
      <c r="U11" s="115">
        <v>8.698125000000001</v>
      </c>
      <c r="V11" s="116" t="s">
        <v>59</v>
      </c>
      <c r="W11" s="116">
        <v>8.75</v>
      </c>
      <c r="X11" s="115">
        <v>6.0437500000000011</v>
      </c>
      <c r="Y11" s="116">
        <v>6.2525000000000013</v>
      </c>
      <c r="Z11" s="116">
        <v>5.7157142857142862</v>
      </c>
      <c r="AA11" s="115">
        <v>6.0431250000000007</v>
      </c>
      <c r="AB11" s="116">
        <v>5.8350000000000009</v>
      </c>
      <c r="AC11" s="116">
        <v>6.2512500000000006</v>
      </c>
      <c r="AD11" s="115">
        <v>6.71875</v>
      </c>
      <c r="AE11" s="116">
        <v>6.5625</v>
      </c>
      <c r="AF11" s="116">
        <v>6.875</v>
      </c>
      <c r="AG11" s="115">
        <v>8.203125</v>
      </c>
      <c r="AH11" s="116">
        <v>8.75</v>
      </c>
      <c r="AI11" s="116">
        <v>9.0625</v>
      </c>
      <c r="AJ11" s="116">
        <v>8.3337500000000002</v>
      </c>
      <c r="AK11" s="116">
        <v>6.6662499999999998</v>
      </c>
      <c r="AL11" s="115">
        <v>5.7150000000000007</v>
      </c>
      <c r="AM11" s="116">
        <v>6.6683333333333339</v>
      </c>
      <c r="AN11" s="116">
        <v>5.3571428571428568</v>
      </c>
      <c r="AO11" s="115">
        <v>7.62</v>
      </c>
      <c r="AP11" s="116">
        <v>9.0485714285714298</v>
      </c>
      <c r="AQ11" s="116">
        <v>5.5566666666666675</v>
      </c>
      <c r="AR11" s="117" t="s">
        <v>366</v>
      </c>
      <c r="AS11" s="118">
        <v>8.3350000000000009</v>
      </c>
    </row>
    <row r="12" spans="1:45" ht="20.149999999999999" customHeight="1" x14ac:dyDescent="0.45">
      <c r="A12" s="112"/>
      <c r="B12" s="119" t="s">
        <v>400</v>
      </c>
      <c r="C12" s="120" t="s">
        <v>45</v>
      </c>
      <c r="D12" s="115">
        <v>4.724135572139291</v>
      </c>
      <c r="E12" s="131">
        <v>5.4213962264151094</v>
      </c>
      <c r="F12" s="131">
        <v>5.0061797752809047</v>
      </c>
      <c r="G12" s="131">
        <v>3.7904705882352805</v>
      </c>
      <c r="H12" s="115">
        <v>4.4012470023980796</v>
      </c>
      <c r="I12" s="116">
        <v>4.4230827067669125</v>
      </c>
      <c r="J12" s="116">
        <v>4.6278076923076936</v>
      </c>
      <c r="K12" s="116">
        <v>4.5582706766917296</v>
      </c>
      <c r="L12" s="116">
        <v>7.36328125</v>
      </c>
      <c r="M12" s="115">
        <v>6.0977363184079643</v>
      </c>
      <c r="N12" s="116">
        <v>6.7257462686567164</v>
      </c>
      <c r="O12" s="116">
        <v>7.0973782771535578</v>
      </c>
      <c r="P12" s="116">
        <v>5.7219923371647727</v>
      </c>
      <c r="Q12" s="116">
        <v>4.8590225563909772</v>
      </c>
      <c r="R12" s="115">
        <v>4.6001902173913019</v>
      </c>
      <c r="S12" s="116">
        <v>4.8421653543307093</v>
      </c>
      <c r="T12" s="116">
        <v>5.7684765625000267</v>
      </c>
      <c r="U12" s="115">
        <v>7.2731250000000083</v>
      </c>
      <c r="V12" s="116">
        <v>6.9208000000000292</v>
      </c>
      <c r="W12" s="116">
        <v>7.626459143968872</v>
      </c>
      <c r="X12" s="115">
        <v>6.4339453125000228</v>
      </c>
      <c r="Y12" s="116">
        <v>6.2263855421686829</v>
      </c>
      <c r="Z12" s="116">
        <v>6.6554509803921711</v>
      </c>
      <c r="AA12" s="115">
        <v>4.5990648854961895</v>
      </c>
      <c r="AB12" s="116">
        <v>4.3033333333333275</v>
      </c>
      <c r="AC12" s="116">
        <v>4.959999999999992</v>
      </c>
      <c r="AD12" s="115">
        <v>6.3215648854961835</v>
      </c>
      <c r="AE12" s="116">
        <v>6.3984674329501914</v>
      </c>
      <c r="AF12" s="116">
        <v>6.2548262548262548</v>
      </c>
      <c r="AG12" s="115">
        <v>8.1931860902255753</v>
      </c>
      <c r="AH12" s="116">
        <v>8.8454198473282446</v>
      </c>
      <c r="AI12" s="116">
        <v>9.0900383141762457</v>
      </c>
      <c r="AJ12" s="116">
        <v>7.5450000000000248</v>
      </c>
      <c r="AK12" s="116">
        <v>7.3774904942966009</v>
      </c>
      <c r="AL12" s="115">
        <v>4.8585968379446705</v>
      </c>
      <c r="AM12" s="116">
        <v>5.4726250000000114</v>
      </c>
      <c r="AN12" s="116">
        <v>4.2323651452282158</v>
      </c>
      <c r="AO12" s="115">
        <v>6.100728744939282</v>
      </c>
      <c r="AP12" s="116">
        <v>5.3705982905983047</v>
      </c>
      <c r="AQ12" s="116">
        <v>7.2134112149532923</v>
      </c>
      <c r="AR12" s="117" t="s">
        <v>366</v>
      </c>
      <c r="AS12" s="118">
        <v>6.1117045454545762</v>
      </c>
    </row>
    <row r="13" spans="1:45" ht="20.149999999999999" customHeight="1" x14ac:dyDescent="0.45">
      <c r="A13" s="112"/>
      <c r="B13" s="119" t="s">
        <v>402</v>
      </c>
      <c r="C13" s="120" t="s">
        <v>45</v>
      </c>
      <c r="D13" s="115">
        <v>5.5561111111111119</v>
      </c>
      <c r="E13" s="131">
        <v>6.1116666666666672</v>
      </c>
      <c r="F13" s="131">
        <v>6.6683333333333339</v>
      </c>
      <c r="G13" s="131">
        <v>3.3319999999999999</v>
      </c>
      <c r="H13" s="115">
        <v>4.8833333333333329</v>
      </c>
      <c r="I13" s="116">
        <v>6.6659999999999995</v>
      </c>
      <c r="J13" s="116">
        <v>4.4450000000000003</v>
      </c>
      <c r="K13" s="116">
        <v>3.75</v>
      </c>
      <c r="L13" s="116">
        <v>7</v>
      </c>
      <c r="M13" s="115">
        <v>6.5629166666666663</v>
      </c>
      <c r="N13" s="116">
        <v>7.5</v>
      </c>
      <c r="O13" s="116">
        <v>7.5</v>
      </c>
      <c r="P13" s="116">
        <v>6.6683333333333339</v>
      </c>
      <c r="Q13" s="116">
        <v>4.583333333333333</v>
      </c>
      <c r="R13" s="115">
        <v>7.6659999999999995</v>
      </c>
      <c r="S13" s="116" t="s">
        <v>59</v>
      </c>
      <c r="T13" s="116">
        <v>8.3333333333333339</v>
      </c>
      <c r="U13" s="115">
        <v>6.041666666666667</v>
      </c>
      <c r="V13" s="116">
        <v>4</v>
      </c>
      <c r="W13" s="116">
        <v>7.083333333333333</v>
      </c>
      <c r="X13" s="115">
        <v>5.0010000000000003</v>
      </c>
      <c r="Y13" s="116">
        <v>6.67</v>
      </c>
      <c r="Z13" s="116">
        <v>3.3319999999999999</v>
      </c>
      <c r="AA13" s="115">
        <v>5.5558333333333332</v>
      </c>
      <c r="AB13" s="116">
        <v>6.1116666666666672</v>
      </c>
      <c r="AC13" s="116" t="s">
        <v>59</v>
      </c>
      <c r="AD13" s="115">
        <v>6.041666666666667</v>
      </c>
      <c r="AE13" s="116">
        <v>5.833333333333333</v>
      </c>
      <c r="AF13" s="116">
        <v>6.25</v>
      </c>
      <c r="AG13" s="115">
        <v>9.0975000000000019</v>
      </c>
      <c r="AH13" s="116">
        <v>9.1666666666666661</v>
      </c>
      <c r="AI13" s="116">
        <v>10</v>
      </c>
      <c r="AJ13" s="116">
        <v>8.668000000000001</v>
      </c>
      <c r="AK13" s="116">
        <v>8</v>
      </c>
      <c r="AL13" s="115">
        <v>5.2775000000000007</v>
      </c>
      <c r="AM13" s="116">
        <v>5</v>
      </c>
      <c r="AN13" s="116">
        <v>6</v>
      </c>
      <c r="AO13" s="115">
        <v>7.3350000000000009</v>
      </c>
      <c r="AP13" s="116">
        <v>6.668000000000001</v>
      </c>
      <c r="AQ13" s="116">
        <v>8.0020000000000007</v>
      </c>
      <c r="AR13" s="117" t="s">
        <v>366</v>
      </c>
      <c r="AS13" s="118">
        <v>6.1099999999999994</v>
      </c>
    </row>
    <row r="14" spans="1:45" ht="20.149999999999999" customHeight="1" x14ac:dyDescent="0.45">
      <c r="A14" s="112"/>
      <c r="B14" s="119" t="s">
        <v>399</v>
      </c>
      <c r="C14" s="120" t="s">
        <v>45</v>
      </c>
      <c r="D14" s="115">
        <v>5.2104040404040353</v>
      </c>
      <c r="E14" s="131">
        <v>5.4036363636363713</v>
      </c>
      <c r="F14" s="131">
        <v>5.2522727272727305</v>
      </c>
      <c r="G14" s="131">
        <v>5.0545161290322564</v>
      </c>
      <c r="H14" s="115">
        <v>4.684227642276424</v>
      </c>
      <c r="I14" s="116">
        <v>4.9201587301587333</v>
      </c>
      <c r="J14" s="116">
        <v>5.2687096774193591</v>
      </c>
      <c r="K14" s="116">
        <v>4.4615384615384617</v>
      </c>
      <c r="L14" s="116">
        <v>6.953125</v>
      </c>
      <c r="M14" s="115">
        <v>6.1390256410256399</v>
      </c>
      <c r="N14" s="116">
        <v>6.8359375</v>
      </c>
      <c r="O14" s="116">
        <v>6.5384615384615383</v>
      </c>
      <c r="P14" s="116">
        <v>5.8339062500000036</v>
      </c>
      <c r="Q14" s="116">
        <v>5.390625</v>
      </c>
      <c r="R14" s="115">
        <v>4.1414285714285715</v>
      </c>
      <c r="S14" s="116">
        <v>5.1916393442622928</v>
      </c>
      <c r="T14" s="116">
        <v>5.6116666666666672</v>
      </c>
      <c r="U14" s="115">
        <v>7.3077692307692299</v>
      </c>
      <c r="V14" s="116">
        <v>7.0001666666666686</v>
      </c>
      <c r="W14" s="116">
        <v>7.583333333333333</v>
      </c>
      <c r="X14" s="115">
        <v>6.1593220338983086</v>
      </c>
      <c r="Y14" s="116">
        <v>5.8341071428571416</v>
      </c>
      <c r="Z14" s="116">
        <v>6.3703571428571442</v>
      </c>
      <c r="AA14" s="115">
        <v>4.9462096774193558</v>
      </c>
      <c r="AB14" s="116">
        <v>5.0558333333333332</v>
      </c>
      <c r="AC14" s="116">
        <v>4.8483636363636347</v>
      </c>
      <c r="AD14" s="115">
        <v>5.9722222222222223</v>
      </c>
      <c r="AE14" s="116">
        <v>6.0714285714285712</v>
      </c>
      <c r="AF14" s="116">
        <v>5.8730158730158726</v>
      </c>
      <c r="AG14" s="115">
        <v>8.0538575268817212</v>
      </c>
      <c r="AH14" s="116">
        <v>8.7916666666666661</v>
      </c>
      <c r="AI14" s="116">
        <v>8.9344262295081975</v>
      </c>
      <c r="AJ14" s="116">
        <v>7.6448275862069028</v>
      </c>
      <c r="AK14" s="116">
        <v>7.112166666666675</v>
      </c>
      <c r="AL14" s="130">
        <v>5.6874999999999956</v>
      </c>
      <c r="AM14" s="116">
        <v>5.5746551724137978</v>
      </c>
      <c r="AN14" s="116">
        <v>5.7327586206896548</v>
      </c>
      <c r="AO14" s="115">
        <v>6.0003333333333293</v>
      </c>
      <c r="AP14" s="116">
        <v>6.5005000000000077</v>
      </c>
      <c r="AQ14" s="116">
        <v>5.1699999999999964</v>
      </c>
      <c r="AR14" s="117" t="s">
        <v>366</v>
      </c>
      <c r="AS14" s="118">
        <v>6.207068965517248</v>
      </c>
    </row>
    <row r="15" spans="1:45" ht="20.149999999999999" customHeight="1" x14ac:dyDescent="0.45">
      <c r="A15" s="112"/>
      <c r="B15" s="119" t="s">
        <v>530</v>
      </c>
      <c r="C15" s="120" t="s">
        <v>509</v>
      </c>
      <c r="D15" s="115">
        <v>5.5554166666666669</v>
      </c>
      <c r="E15" s="7">
        <v>6.1885714285714277</v>
      </c>
      <c r="F15" s="7">
        <v>5.8337500000000002</v>
      </c>
      <c r="G15" s="7">
        <v>5.4175000000000004</v>
      </c>
      <c r="H15" s="115">
        <v>5.8674999999999997</v>
      </c>
      <c r="I15" s="91">
        <v>5.4162499999999998</v>
      </c>
      <c r="J15" s="91">
        <v>6.25</v>
      </c>
      <c r="K15" s="91">
        <v>6.7857142857142856</v>
      </c>
      <c r="L15" s="91">
        <v>6.7857142857142856</v>
      </c>
      <c r="M15" s="115">
        <v>6.2236458333333333</v>
      </c>
      <c r="N15" s="91">
        <v>6.875</v>
      </c>
      <c r="O15" s="91">
        <v>8.125</v>
      </c>
      <c r="P15" s="91">
        <v>5.7128571428571417</v>
      </c>
      <c r="Q15" s="91">
        <v>4.6875</v>
      </c>
      <c r="R15" s="115" t="s">
        <v>59</v>
      </c>
      <c r="S15" s="91">
        <v>6.6685714285714299</v>
      </c>
      <c r="T15" s="91">
        <v>6.6671428571428573</v>
      </c>
      <c r="U15" s="115">
        <v>7.9771428571428578</v>
      </c>
      <c r="V15" s="91">
        <v>8.0971428571428579</v>
      </c>
      <c r="W15" s="91">
        <v>7.5</v>
      </c>
      <c r="X15" s="115">
        <v>5.4771428571428578</v>
      </c>
      <c r="Y15" s="91">
        <v>6.1914285714285722</v>
      </c>
      <c r="Z15" s="91">
        <v>4.7628571428571433</v>
      </c>
      <c r="AA15" s="115">
        <v>6.9458333333333337</v>
      </c>
      <c r="AB15" s="91">
        <v>6.1133333333333342</v>
      </c>
      <c r="AC15" s="91">
        <v>7.7783333333333333</v>
      </c>
      <c r="AD15" s="115">
        <v>7.6785714285714288</v>
      </c>
      <c r="AE15" s="91">
        <v>7.8571428571428568</v>
      </c>
      <c r="AF15" s="91">
        <v>7.5</v>
      </c>
      <c r="AG15" s="115">
        <v>7.9764285714285714</v>
      </c>
      <c r="AH15" s="91">
        <v>9.6428571428571423</v>
      </c>
      <c r="AI15" s="91">
        <v>8.9285714285714288</v>
      </c>
      <c r="AJ15" s="91">
        <v>6.1914285714285722</v>
      </c>
      <c r="AK15" s="91">
        <v>7.1428571428571432</v>
      </c>
      <c r="AL15" s="130">
        <v>5.6535714285714276</v>
      </c>
      <c r="AM15" s="91">
        <v>4.76</v>
      </c>
      <c r="AN15" s="91">
        <v>7.083333333333333</v>
      </c>
      <c r="AO15" s="115">
        <v>6.9450000000000003</v>
      </c>
      <c r="AP15" s="91">
        <v>7.2233333333333336</v>
      </c>
      <c r="AQ15" s="91">
        <v>6.6659999999999995</v>
      </c>
      <c r="AR15" s="115" t="s">
        <v>366</v>
      </c>
      <c r="AS15" s="91">
        <v>5.7142857142857153</v>
      </c>
    </row>
    <row r="16" spans="1:45" ht="20.149999999999999" customHeight="1" x14ac:dyDescent="0.45">
      <c r="A16" s="112"/>
      <c r="B16" s="119" t="s">
        <v>403</v>
      </c>
      <c r="C16" s="120" t="s">
        <v>45</v>
      </c>
      <c r="D16" s="115">
        <v>5.1164570858283351</v>
      </c>
      <c r="E16" s="131">
        <v>5.7689221556886059</v>
      </c>
      <c r="F16" s="131">
        <v>5.6888023952095619</v>
      </c>
      <c r="G16" s="131">
        <v>3.8471604938271593</v>
      </c>
      <c r="H16" s="115">
        <v>5.2492380952380939</v>
      </c>
      <c r="I16" s="116">
        <v>4.7066060606060516</v>
      </c>
      <c r="J16" s="116">
        <v>5.597798742138349</v>
      </c>
      <c r="K16" s="116">
        <v>4.7424242424242422</v>
      </c>
      <c r="L16" s="116">
        <v>7.846385542168675</v>
      </c>
      <c r="M16" s="115">
        <v>6.6593333333333398</v>
      </c>
      <c r="N16" s="116">
        <v>6.9696969696969697</v>
      </c>
      <c r="O16" s="116">
        <v>7.0909090909090908</v>
      </c>
      <c r="P16" s="116">
        <v>6.6473170731707141</v>
      </c>
      <c r="Q16" s="116">
        <v>5.9603658536585362</v>
      </c>
      <c r="R16" s="115">
        <v>5.3923033707865189</v>
      </c>
      <c r="S16" s="116">
        <v>5.954842767295581</v>
      </c>
      <c r="T16" s="116">
        <v>6.2505624999999787</v>
      </c>
      <c r="U16" s="115">
        <v>7.7276060606060675</v>
      </c>
      <c r="V16" s="116">
        <v>6.9518902439024428</v>
      </c>
      <c r="W16" s="116">
        <v>8.4848484848484844</v>
      </c>
      <c r="X16" s="115">
        <v>7.4316265060240996</v>
      </c>
      <c r="Y16" s="116">
        <v>7.471746987951807</v>
      </c>
      <c r="Z16" s="116">
        <v>7.4047852760736141</v>
      </c>
      <c r="AA16" s="115">
        <v>4.8551552795030979</v>
      </c>
      <c r="AB16" s="116">
        <v>4.687374999999995</v>
      </c>
      <c r="AC16" s="116">
        <v>5.143841059602642</v>
      </c>
      <c r="AD16" s="115">
        <v>7.0180722891566267</v>
      </c>
      <c r="AE16" s="116">
        <v>7.166666666666667</v>
      </c>
      <c r="AF16" s="116">
        <v>6.8524096385542173</v>
      </c>
      <c r="AG16" s="115">
        <v>8.4131886227545003</v>
      </c>
      <c r="AH16" s="116">
        <v>8.9457831325301207</v>
      </c>
      <c r="AI16" s="116">
        <v>9.3030303030303028</v>
      </c>
      <c r="AJ16" s="116">
        <v>8.2942168674699026</v>
      </c>
      <c r="AK16" s="116">
        <v>7.2095783132530205</v>
      </c>
      <c r="AL16" s="115">
        <v>6.4574846625766966</v>
      </c>
      <c r="AM16" s="116">
        <v>7.2335849056603791</v>
      </c>
      <c r="AN16" s="116">
        <v>5.7324840764331206</v>
      </c>
      <c r="AO16" s="115">
        <v>7.4853374233128829</v>
      </c>
      <c r="AP16" s="116">
        <v>7.2575949367088715</v>
      </c>
      <c r="AQ16" s="116">
        <v>7.8800000000000061</v>
      </c>
      <c r="AR16" s="117" t="s">
        <v>366</v>
      </c>
      <c r="AS16" s="118">
        <v>7.8463414634146522</v>
      </c>
    </row>
    <row r="17" spans="4:45" x14ac:dyDescent="0.35">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0"/>
      <c r="AS17" s="91"/>
    </row>
    <row r="18" spans="4:45" x14ac:dyDescent="0.35">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0"/>
      <c r="AS18" s="91"/>
    </row>
    <row r="19" spans="4:45" x14ac:dyDescent="0.35">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0"/>
      <c r="AS19" s="91"/>
    </row>
    <row r="20" spans="4:45" x14ac:dyDescent="0.35">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0"/>
      <c r="AS20" s="91"/>
    </row>
    <row r="21" spans="4:45" x14ac:dyDescent="0.35">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0"/>
      <c r="AS21" s="91"/>
    </row>
    <row r="22" spans="4:45" x14ac:dyDescent="0.35">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0"/>
      <c r="AS22" s="91"/>
    </row>
    <row r="23" spans="4:45" x14ac:dyDescent="0.35">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0"/>
      <c r="AS23" s="91"/>
    </row>
    <row r="24" spans="4:45" x14ac:dyDescent="0.35">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0"/>
      <c r="AS24" s="91"/>
    </row>
    <row r="25" spans="4:45" x14ac:dyDescent="0.35">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0"/>
      <c r="AS25" s="91"/>
    </row>
    <row r="26" spans="4:45" x14ac:dyDescent="0.35">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0"/>
      <c r="AS26" s="91"/>
    </row>
    <row r="27" spans="4:45" x14ac:dyDescent="0.35">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0"/>
      <c r="AS27" s="91"/>
    </row>
    <row r="28" spans="4:45" x14ac:dyDescent="0.35">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0"/>
      <c r="AS28" s="91"/>
    </row>
    <row r="29" spans="4:45" x14ac:dyDescent="0.35">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0"/>
      <c r="AS29" s="91"/>
    </row>
    <row r="30" spans="4:45" x14ac:dyDescent="0.35">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0"/>
      <c r="AS30" s="91"/>
    </row>
    <row r="31" spans="4:45" x14ac:dyDescent="0.35">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0"/>
      <c r="AS31" s="91"/>
    </row>
    <row r="32" spans="4:45" x14ac:dyDescent="0.35">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0"/>
      <c r="AS32" s="91"/>
    </row>
    <row r="33" spans="4:45" x14ac:dyDescent="0.35">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0"/>
      <c r="AS33" s="91"/>
    </row>
    <row r="34" spans="4:45" x14ac:dyDescent="0.35">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0"/>
      <c r="AS34" s="91"/>
    </row>
    <row r="35" spans="4:45" x14ac:dyDescent="0.35">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0"/>
      <c r="AS35" s="91"/>
    </row>
    <row r="36" spans="4:45" x14ac:dyDescent="0.35">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0"/>
      <c r="AS36" s="91"/>
    </row>
    <row r="37" spans="4:45" x14ac:dyDescent="0.35">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row>
    <row r="38" spans="4:45" x14ac:dyDescent="0.35">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row>
    <row r="39" spans="4:45" x14ac:dyDescent="0.35">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row>
  </sheetData>
  <sheetProtection sort="0" autoFilter="0" pivotTables="0"/>
  <autoFilter ref="B4:AQ4" xr:uid="{D843DED7-F105-4B9D-97D2-CD35B4B74B2E}"/>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0BB1-628A-4DC6-A705-D007CAC1C233}">
  <dimension ref="A2:I80"/>
  <sheetViews>
    <sheetView showGridLines="0" zoomScale="80" zoomScaleNormal="80" workbookViewId="0">
      <selection activeCell="H12" sqref="H12"/>
    </sheetView>
  </sheetViews>
  <sheetFormatPr defaultRowHeight="14.5" x14ac:dyDescent="0.35"/>
  <cols>
    <col min="2" max="2" width="56.81640625" customWidth="1"/>
    <col min="4" max="4" width="20.54296875" customWidth="1"/>
    <col min="5" max="5" width="14.453125" customWidth="1"/>
    <col min="6" max="6" width="20.453125" customWidth="1"/>
    <col min="7" max="7" width="15" customWidth="1"/>
  </cols>
  <sheetData>
    <row r="2" spans="2:9" ht="18" x14ac:dyDescent="0.4">
      <c r="B2" s="27" t="s">
        <v>301</v>
      </c>
    </row>
    <row r="3" spans="2:9" ht="16.5" x14ac:dyDescent="0.35">
      <c r="B3" s="28" t="s">
        <v>468</v>
      </c>
    </row>
    <row r="4" spans="2:9" x14ac:dyDescent="0.35">
      <c r="B4" s="29" t="s">
        <v>287</v>
      </c>
      <c r="C4" t="str">
        <f>'Pivot-Index'!K1</f>
        <v>(Alla)</v>
      </c>
    </row>
    <row r="5" spans="2:9" x14ac:dyDescent="0.35">
      <c r="B5" s="29" t="s">
        <v>288</v>
      </c>
      <c r="C5" s="2">
        <f>GETPIVOTDATA("Resultatenhet",'Pivot-Index'!$J$3,"År",2024)</f>
        <v>1065</v>
      </c>
    </row>
    <row r="6" spans="2:9" x14ac:dyDescent="0.35">
      <c r="B6" s="29" t="s">
        <v>289</v>
      </c>
      <c r="C6" s="2">
        <v>2</v>
      </c>
    </row>
    <row r="7" spans="2:9" x14ac:dyDescent="0.35">
      <c r="B7" s="29" t="s">
        <v>302</v>
      </c>
      <c r="C7" t="str">
        <f>'Pivot-Index'!S1</f>
        <v>(Alla)</v>
      </c>
    </row>
    <row r="8" spans="2:9" x14ac:dyDescent="0.35">
      <c r="B8" s="29" t="s">
        <v>303</v>
      </c>
      <c r="C8" t="str">
        <f>'Pivot-Index'!AD1</f>
        <v>(Alla)</v>
      </c>
    </row>
    <row r="9" spans="2:9" x14ac:dyDescent="0.35">
      <c r="B9" s="30"/>
    </row>
    <row r="10" spans="2:9" ht="66" customHeight="1" x14ac:dyDescent="0.35">
      <c r="B10" s="156" t="s">
        <v>459</v>
      </c>
      <c r="C10" s="156"/>
      <c r="D10" s="156"/>
      <c r="E10" s="156"/>
      <c r="F10" s="156"/>
      <c r="G10" s="156"/>
      <c r="H10" s="156"/>
      <c r="I10" s="156"/>
    </row>
    <row r="11" spans="2:9" ht="99" customHeight="1" x14ac:dyDescent="0.35">
      <c r="B11" s="82"/>
      <c r="C11" s="82"/>
      <c r="D11" s="82"/>
      <c r="E11" s="82"/>
      <c r="F11" s="82"/>
      <c r="G11" s="82"/>
      <c r="H11" s="82"/>
      <c r="I11" s="82"/>
    </row>
    <row r="12" spans="2:9" ht="93.75" customHeight="1" x14ac:dyDescent="0.35">
      <c r="B12" s="82"/>
      <c r="C12" s="82"/>
      <c r="D12" s="82"/>
      <c r="E12" s="82"/>
      <c r="F12" s="82"/>
      <c r="G12" s="82"/>
      <c r="H12" s="82"/>
      <c r="I12" s="82"/>
    </row>
    <row r="13" spans="2:9" ht="4.5" customHeight="1" x14ac:dyDescent="0.35"/>
    <row r="14" spans="2:9" ht="18" x14ac:dyDescent="0.4">
      <c r="B14" s="27" t="s">
        <v>305</v>
      </c>
      <c r="D14" s="27">
        <v>2024</v>
      </c>
    </row>
    <row r="16" spans="2:9" ht="11.5" customHeight="1" x14ac:dyDescent="0.35"/>
    <row r="17" spans="1:7" ht="50.5" customHeight="1" x14ac:dyDescent="0.35">
      <c r="A17" s="39"/>
      <c r="B17" s="49" t="s">
        <v>268</v>
      </c>
      <c r="C17" s="32"/>
      <c r="D17" s="50" t="s">
        <v>310</v>
      </c>
      <c r="E17" s="50" t="s">
        <v>311</v>
      </c>
      <c r="F17" s="50" t="s">
        <v>310</v>
      </c>
      <c r="G17" s="50" t="s">
        <v>311</v>
      </c>
    </row>
    <row r="18" spans="1:7" ht="30" customHeight="1" x14ac:dyDescent="0.35">
      <c r="A18" s="39"/>
      <c r="B18" s="52" t="s">
        <v>195</v>
      </c>
      <c r="C18" s="51"/>
      <c r="D18" s="73">
        <f>IFERROR(IF(GETPIVOTDATA("F1",'Pivot-Index'!$B$10,"År",2024)&lt;5,"",GETPIVOTDATA("F1",'Pivot-Index'!$J$10,"År",2024)),"-")</f>
        <v>5.8785052034058705</v>
      </c>
      <c r="E18" s="157">
        <f>IFERROR(IF(GETPIVOTDATA("Index1",'Pivot-Index'!$B$274,"År",2024)&lt;5,"",GETPIVOTDATA("Index1",'Pivot-Index'!$J$274,"År",2024)),"-")</f>
        <v>5.4210275689223355</v>
      </c>
      <c r="F18" s="74">
        <v>5.8785052034058705</v>
      </c>
      <c r="G18" s="157">
        <f>IFERROR(IF(GETPIVOTDATA("Index1",'Pivot-Index'!$B$274,"År",2024)&lt;5,"",GETPIVOTDATA("Index1",'Pivot-Index'!$J$274,"År",2024)),"-")</f>
        <v>5.4210275689223355</v>
      </c>
    </row>
    <row r="19" spans="1:7" ht="30" customHeight="1" x14ac:dyDescent="0.35">
      <c r="B19" s="53" t="s">
        <v>196</v>
      </c>
      <c r="C19" s="51"/>
      <c r="D19" s="72">
        <f>IFERROR(IF(GETPIVOTDATA("F2",'Pivot-Index'!$R$10,"År",2024)&lt;5,"",GETPIVOTDATA("F2",'Pivot-Index'!$AC$10,"År",2024)),"-")</f>
        <v>5.7416920152091313</v>
      </c>
      <c r="E19" s="158"/>
      <c r="F19" s="72">
        <v>5.7416920152091313</v>
      </c>
      <c r="G19" s="158"/>
    </row>
    <row r="20" spans="1:7" ht="30" customHeight="1" x14ac:dyDescent="0.35">
      <c r="B20" s="52" t="s">
        <v>197</v>
      </c>
      <c r="C20" s="51"/>
      <c r="D20" s="75">
        <f>IFERROR(IF(GETPIVOTDATA("F3",'Pivot-Index'!$B$22,"År",2024)&lt;5,"",GETPIVOTDATA("F3",'Pivot-Index'!$J$22,"År",2024)),"-")</f>
        <v>4.6319132149901403</v>
      </c>
      <c r="E20" s="159"/>
      <c r="F20" s="76">
        <v>4.6319132149901403</v>
      </c>
      <c r="G20" s="159"/>
    </row>
    <row r="21" spans="1:7" x14ac:dyDescent="0.35">
      <c r="B21" s="38"/>
    </row>
    <row r="22" spans="1:7" x14ac:dyDescent="0.35">
      <c r="B22" s="43"/>
    </row>
    <row r="23" spans="1:7" ht="40" customHeight="1" x14ac:dyDescent="0.35">
      <c r="B23" s="49" t="s">
        <v>307</v>
      </c>
      <c r="C23" s="32"/>
      <c r="D23" s="50" t="s">
        <v>310</v>
      </c>
      <c r="E23" s="50" t="s">
        <v>311</v>
      </c>
      <c r="F23" s="50" t="s">
        <v>310</v>
      </c>
      <c r="G23" s="50" t="s">
        <v>311</v>
      </c>
    </row>
    <row r="24" spans="1:7" ht="30" customHeight="1" x14ac:dyDescent="0.35">
      <c r="B24" s="35" t="s">
        <v>198</v>
      </c>
      <c r="D24" s="73">
        <f>IFERROR(IF(GETPIVOTDATA("F4",'Pivot-Index'!$R$22,"År",2024)&lt;5,"",GETPIVOTDATA("F4",'Pivot-Index'!$AC$22,"År",2024)),"-")</f>
        <v>5.0156297709923603</v>
      </c>
      <c r="E24" s="157">
        <f>IFERROR(IF(GETPIVOTDATA("Index2",'Pivot-Index'!$R$274,"År",2024)&lt;5,"",GETPIVOTDATA("Index2",'Pivot-Index'!$Z$274,"År",2024)),"-")</f>
        <v>5.1994184535412566</v>
      </c>
      <c r="F24" s="74">
        <v>5.0156297709923603</v>
      </c>
      <c r="G24" s="157">
        <v>5.1994184535412566</v>
      </c>
    </row>
    <row r="25" spans="1:7" ht="30" customHeight="1" x14ac:dyDescent="0.35">
      <c r="B25" s="45" t="s">
        <v>199</v>
      </c>
      <c r="D25" s="72">
        <f>IFERROR(IF(GETPIVOTDATA("F5",'Pivot-Index'!$B$34,"År",2024)&lt;5,"",GETPIVOTDATA("F5",'Pivot-Index'!$J$34,"År",2024)),"-")</f>
        <v>5.4220918866080181</v>
      </c>
      <c r="E25" s="158"/>
      <c r="F25" s="72">
        <v>5.4220918866080181</v>
      </c>
      <c r="G25" s="158"/>
    </row>
    <row r="26" spans="1:7" ht="30" customHeight="1" x14ac:dyDescent="0.35">
      <c r="B26" s="44" t="s">
        <v>200</v>
      </c>
      <c r="C26" s="32"/>
      <c r="D26" s="72">
        <f>IFERROR(IF(GETPIVOTDATA("F6",'Pivot-Index'!$R$34,"År",2024)&lt;5,"",GETPIVOTDATA("F6",'Pivot-Index'!$AC$34,"År",2024)),"-")</f>
        <v>5.0547619047619046</v>
      </c>
      <c r="E26" s="158"/>
      <c r="F26" s="72">
        <v>5.0547619047619046</v>
      </c>
      <c r="G26" s="158"/>
    </row>
    <row r="27" spans="1:7" ht="30" customHeight="1" x14ac:dyDescent="0.35">
      <c r="B27" s="44" t="s">
        <v>201</v>
      </c>
      <c r="C27" s="32"/>
      <c r="D27" s="75">
        <f>IFERROR(IF(GETPIVOTDATA("F7",'Pivot-Index'!$B$46,"År",2024)&lt;5,"",GETPIVOTDATA("F7",'Pivot-Index'!$J$46,"År",2024)),"-")</f>
        <v>7.57487922705314</v>
      </c>
      <c r="E27" s="159"/>
      <c r="F27" s="72">
        <v>7.57487922705314</v>
      </c>
      <c r="G27" s="159"/>
    </row>
    <row r="28" spans="1:7" x14ac:dyDescent="0.35">
      <c r="B28" s="42"/>
    </row>
    <row r="29" spans="1:7" x14ac:dyDescent="0.35">
      <c r="B29" s="36"/>
    </row>
    <row r="30" spans="1:7" ht="40" customHeight="1" x14ac:dyDescent="0.35">
      <c r="B30" s="49" t="s">
        <v>276</v>
      </c>
      <c r="D30" s="50" t="s">
        <v>310</v>
      </c>
      <c r="E30" s="50" t="s">
        <v>311</v>
      </c>
      <c r="F30" s="50" t="s">
        <v>310</v>
      </c>
      <c r="G30" s="50" t="s">
        <v>311</v>
      </c>
    </row>
    <row r="31" spans="1:7" ht="30" customHeight="1" x14ac:dyDescent="0.35">
      <c r="B31" s="35" t="s">
        <v>203</v>
      </c>
      <c r="C31" s="32"/>
      <c r="D31" s="73">
        <f>IFERROR(IF(GETPIVOTDATA("F8",'Pivot-Index'!$R$46,"År",2024)&lt;5,"",GETPIVOTDATA("F8",'Pivot-Index'!$AC$46,"År",2024)),"-")</f>
        <v>7.0359848484848486</v>
      </c>
      <c r="E31" s="157">
        <f>IFERROR(IF(GETPIVOTDATA("Index3",'Pivot-Index'!$AG$274,"År",2024)&lt;5,"",GETPIVOTDATA("Index3",'Pivot-Index'!$AO$274,"År",2024)),"-")</f>
        <v>6.4374346868114278</v>
      </c>
      <c r="F31" s="74">
        <v>7.0359848484848486</v>
      </c>
      <c r="G31" s="157">
        <v>6.4374346868114278</v>
      </c>
    </row>
    <row r="32" spans="1:7" ht="30" customHeight="1" x14ac:dyDescent="0.35">
      <c r="B32" s="34" t="s">
        <v>194</v>
      </c>
      <c r="D32" s="72">
        <f>IFERROR(IF(GETPIVOTDATA("F9",'Pivot-Index'!$B$58,"År",2024)&lt;5,"",GETPIVOTDATA("F9",'Pivot-Index'!$J$58,"År",2024)),"-")</f>
        <v>7.1845351043643264</v>
      </c>
      <c r="E32" s="158"/>
      <c r="F32" s="72">
        <v>7.1845351043643264</v>
      </c>
      <c r="G32" s="158"/>
    </row>
    <row r="33" spans="2:7" ht="30" customHeight="1" x14ac:dyDescent="0.35">
      <c r="B33" s="35" t="s">
        <v>204</v>
      </c>
      <c r="D33" s="72">
        <f>IFERROR(IF(GETPIVOTDATA("F10",'Pivot-Index'!$R$58,"År",2024)&lt;5,"",GETPIVOTDATA("F10",'Pivot-Index'!$AC$58,"År",2024)),"-")</f>
        <v>6.211577437858522</v>
      </c>
      <c r="E33" s="158"/>
      <c r="F33" s="72">
        <v>6.211577437858522</v>
      </c>
      <c r="G33" s="158"/>
    </row>
    <row r="34" spans="2:7" ht="30" customHeight="1" x14ac:dyDescent="0.35">
      <c r="B34" s="33" t="s">
        <v>202</v>
      </c>
      <c r="D34" s="75">
        <f>IFERROR(IF(GETPIVOTDATA("F11",'Pivot-Index'!$B$70,"År",2024)&lt;5,"",GETPIVOTDATA("F11",'Pivot-Index'!$J$70,"År",2024)),"-")</f>
        <v>5.3425309229305427</v>
      </c>
      <c r="E34" s="159"/>
      <c r="F34" s="72">
        <v>5.3425309229305427</v>
      </c>
      <c r="G34" s="159"/>
    </row>
    <row r="35" spans="2:7" x14ac:dyDescent="0.35">
      <c r="B35" s="31"/>
    </row>
    <row r="36" spans="2:7" x14ac:dyDescent="0.35">
      <c r="B36" s="31"/>
    </row>
    <row r="37" spans="2:7" ht="40" customHeight="1" x14ac:dyDescent="0.35">
      <c r="B37" s="49" t="s">
        <v>306</v>
      </c>
      <c r="C37" s="40"/>
      <c r="D37" s="50" t="s">
        <v>310</v>
      </c>
      <c r="E37" s="50" t="s">
        <v>311</v>
      </c>
      <c r="F37" s="50" t="s">
        <v>310</v>
      </c>
      <c r="G37" s="50" t="s">
        <v>311</v>
      </c>
    </row>
    <row r="38" spans="2:7" ht="30" customHeight="1" x14ac:dyDescent="0.35">
      <c r="B38" s="46" t="s">
        <v>205</v>
      </c>
      <c r="C38" s="32"/>
      <c r="D38" s="73">
        <f>IFERROR(IF(GETPIVOTDATA("F12",'Pivot-Index'!$R$70,"År",2024)&lt;5,"",GETPIVOTDATA("F12",'Pivot-Index'!$AC$70,"År",2024)),"-")</f>
        <v>5.2330327056491601</v>
      </c>
      <c r="E38" s="157">
        <f>IFERROR(IF(GETPIVOTDATA("Index4",'Pivot-Index'!$AV$274,"År",2024)&lt;5,"",GETPIVOTDATA("Index4",'Pivot-Index'!$BB$274,"År",2024)),"-")</f>
        <v>4.7804056162246473</v>
      </c>
      <c r="F38" s="74">
        <v>5.2330327056491601</v>
      </c>
      <c r="G38" s="157">
        <v>4.7804056162246473</v>
      </c>
    </row>
    <row r="39" spans="2:7" ht="30" customHeight="1" x14ac:dyDescent="0.35">
      <c r="B39" s="41" t="s">
        <v>206</v>
      </c>
      <c r="D39" s="72">
        <f>IFERROR(IF(GETPIVOTDATA("F13",'Pivot-Index'!$B$82,"År",2024)&lt;5,"",GETPIVOTDATA("F13",'Pivot-Index'!$J$82,"År",2024)),"-")</f>
        <v>5.9528571428571535</v>
      </c>
      <c r="E39" s="159"/>
      <c r="F39" s="72">
        <v>5.9528571428571535</v>
      </c>
      <c r="G39" s="159"/>
    </row>
    <row r="40" spans="2:7" x14ac:dyDescent="0.35">
      <c r="B40" s="38"/>
    </row>
    <row r="41" spans="2:7" ht="28.5" customHeight="1" x14ac:dyDescent="0.35"/>
    <row r="42" spans="2:7" ht="40" customHeight="1" x14ac:dyDescent="0.35">
      <c r="B42" s="49" t="s">
        <v>309</v>
      </c>
      <c r="C42" s="32"/>
      <c r="D42" s="50" t="s">
        <v>310</v>
      </c>
      <c r="E42" s="50" t="s">
        <v>311</v>
      </c>
      <c r="F42" s="50" t="s">
        <v>310</v>
      </c>
      <c r="G42" s="50" t="s">
        <v>311</v>
      </c>
    </row>
    <row r="43" spans="2:7" ht="30" customHeight="1" x14ac:dyDescent="0.35">
      <c r="B43" s="37" t="s">
        <v>207</v>
      </c>
      <c r="C43" s="32"/>
      <c r="D43" s="73">
        <f>IFERROR(IF(GETPIVOTDATA("F14",'Pivot-Index'!$R$82,"År",2024)&lt;5,"",GETPIVOTDATA("F14",'Pivot-Index'!$AC$82,"År",2024)),"-")</f>
        <v>6.9590543259557487</v>
      </c>
      <c r="E43" s="157">
        <f>IFERROR(IF(GETPIVOTDATA("Index5",'Pivot-Index'!$BI$274,"År",2024)&lt;5,"",GETPIVOTDATA("Index5",'Pivot-Index'!$BQ$274,"År",2024)),"-")</f>
        <v>7.4271564885496248</v>
      </c>
      <c r="F43" s="74">
        <v>6.9590543259557487</v>
      </c>
      <c r="G43" s="157">
        <f>IFERROR(IF(GETPIVOTDATA("Index5",'Pivot-Index'!$BI$274,"År",2024)&lt;5,"",GETPIVOTDATA("Index5",'Pivot-Index'!$BQ$274,"År",2024)),"-")</f>
        <v>7.4271564885496248</v>
      </c>
    </row>
    <row r="44" spans="2:7" ht="30" customHeight="1" x14ac:dyDescent="0.35">
      <c r="B44" s="37" t="s">
        <v>208</v>
      </c>
      <c r="D44" s="72">
        <f>IFERROR(IF(GETPIVOTDATA("F15",'Pivot-Index'!$B$94,"År",2024)&lt;5,"",GETPIVOTDATA("F15",'Pivot-Index'!$J$94,"År",2024)),"-")</f>
        <v>7.8638151425762048</v>
      </c>
      <c r="E44" s="159"/>
      <c r="F44" s="72">
        <v>7.8638151425762048</v>
      </c>
      <c r="G44" s="159"/>
    </row>
    <row r="45" spans="2:7" x14ac:dyDescent="0.35">
      <c r="B45" s="38"/>
    </row>
    <row r="47" spans="2:7" ht="40" customHeight="1" x14ac:dyDescent="0.35">
      <c r="B47" s="49" t="s">
        <v>308</v>
      </c>
      <c r="D47" s="50" t="s">
        <v>310</v>
      </c>
      <c r="E47" s="50" t="s">
        <v>311</v>
      </c>
      <c r="F47" s="50" t="s">
        <v>310</v>
      </c>
      <c r="G47" s="50" t="s">
        <v>311</v>
      </c>
    </row>
    <row r="48" spans="2:7" ht="30" customHeight="1" x14ac:dyDescent="0.35">
      <c r="B48" s="47" t="s">
        <v>209</v>
      </c>
      <c r="C48" s="32"/>
      <c r="D48" s="73">
        <f>IFERROR(IF(GETPIVOTDATA("F16",'Pivot-Index'!$R$94,"År",2024)&lt;5,"",GETPIVOTDATA("F16",'Pivot-Index'!$AC$94,"År",2024)),"-")</f>
        <v>6.6748694779116793</v>
      </c>
      <c r="E48" s="157">
        <f>IFERROR(IF(GETPIVOTDATA("Index6",'Pivot-Index'!$F$287,"År",2024)&lt;5,"",GETPIVOTDATA("Index6",'Pivot-Index'!$O$287,"År",2024)),"-")</f>
        <v>6.6944302554027848</v>
      </c>
      <c r="F48" s="74">
        <v>6.6748694779116793</v>
      </c>
      <c r="G48" s="157">
        <v>6.6944302554027848</v>
      </c>
    </row>
    <row r="49" spans="2:7" ht="30" customHeight="1" x14ac:dyDescent="0.35">
      <c r="B49" s="47" t="s">
        <v>210</v>
      </c>
      <c r="D49" s="72">
        <f>IFERROR(IF(GETPIVOTDATA("F17",'Pivot-Index'!$B$106,"År",2024)&lt;5,"",GETPIVOTDATA("F17",'Pivot-Index'!$J$106,"År",2024)),"-")</f>
        <v>6.7216716716717073</v>
      </c>
      <c r="E49" s="159"/>
      <c r="F49" s="72">
        <v>6.7216716716717073</v>
      </c>
      <c r="G49" s="159"/>
    </row>
    <row r="50" spans="2:7" x14ac:dyDescent="0.35">
      <c r="B50" s="38"/>
    </row>
    <row r="52" spans="2:7" ht="40" customHeight="1" x14ac:dyDescent="0.35">
      <c r="B52" s="49" t="s">
        <v>281</v>
      </c>
      <c r="D52" s="50" t="s">
        <v>310</v>
      </c>
      <c r="E52" s="50" t="s">
        <v>311</v>
      </c>
      <c r="F52" s="50" t="s">
        <v>310</v>
      </c>
      <c r="G52" s="50" t="s">
        <v>311</v>
      </c>
    </row>
    <row r="53" spans="2:7" ht="30" customHeight="1" x14ac:dyDescent="0.35">
      <c r="B53" s="37" t="s">
        <v>212</v>
      </c>
      <c r="D53" s="73">
        <f>IFERROR(IF(GETPIVOTDATA("F18",'Pivot-Index'!$R$106,"År",2024)&lt;5,"",GETPIVOTDATA("F18",'Pivot-Index'!$AC$106,"År",2024)),"-")</f>
        <v>4.9438910891089112</v>
      </c>
      <c r="E53" s="157">
        <f>IFERROR(IF(GETPIVOTDATA("Index7",'Pivot-Index'!$V$287,"År",2024)&lt;5,"",GETPIVOTDATA("Index7",'Pivot-Index'!$AC$287,"År",2024)),"-")</f>
        <v>5.0947504892367945</v>
      </c>
      <c r="F53" s="74">
        <v>4.9438910891089112</v>
      </c>
      <c r="G53" s="157">
        <v>5.0947504892367945</v>
      </c>
    </row>
    <row r="54" spans="2:7" ht="30" customHeight="1" x14ac:dyDescent="0.35">
      <c r="B54" s="37" t="s">
        <v>213</v>
      </c>
      <c r="D54" s="72">
        <f>IFERROR(IF(GETPIVOTDATA("F19",'Pivot-Index'!$B$118,"År",2024)&lt;5,"",GETPIVOTDATA("F19",'Pivot-Index'!$J$118,"År",2024)),"-")</f>
        <v>5.3026086956521823</v>
      </c>
      <c r="E54" s="159"/>
      <c r="F54" s="72">
        <v>5.3026086956521823</v>
      </c>
      <c r="G54" s="159"/>
    </row>
    <row r="57" spans="2:7" ht="40" customHeight="1" x14ac:dyDescent="0.35">
      <c r="B57" s="49" t="s">
        <v>282</v>
      </c>
      <c r="D57" s="50" t="s">
        <v>310</v>
      </c>
      <c r="E57" s="50" t="s">
        <v>311</v>
      </c>
      <c r="F57" s="50" t="s">
        <v>310</v>
      </c>
      <c r="G57" s="50" t="s">
        <v>311</v>
      </c>
    </row>
    <row r="58" spans="2:7" ht="30" customHeight="1" x14ac:dyDescent="0.35">
      <c r="B58" s="47" t="s">
        <v>214</v>
      </c>
      <c r="D58" s="73">
        <f>IFERROR(IF(GETPIVOTDATA("F20",'Pivot-Index'!$R$118,"År",2024)&lt;5,"",GETPIVOTDATA("F20",'Pivot-Index'!$AC$118,"År",2024)),"-")</f>
        <v>6.5682036503362156</v>
      </c>
      <c r="E58" s="157">
        <f>IFERROR(IF(GETPIVOTDATA("Index8",'Pivot-Index'!$AK$287,"År",2024)&lt;5,"",GETPIVOTDATA("Index8",'Pivot-Index'!$AS$287,"År",2024)),"-")</f>
        <v>6.4309683604985617</v>
      </c>
      <c r="F58" s="74">
        <v>6.5682036503362156</v>
      </c>
      <c r="G58" s="157">
        <v>6.4309683604985617</v>
      </c>
    </row>
    <row r="59" spans="2:7" ht="30" customHeight="1" x14ac:dyDescent="0.35">
      <c r="B59" s="37" t="s">
        <v>215</v>
      </c>
      <c r="D59" s="72">
        <f>IFERROR(IF(GETPIVOTDATA("F21",'Pivot-Index'!$B$130,"År",2024)&lt;5,"",GETPIVOTDATA("F21",'Pivot-Index'!$J$130,"År",2024)),"-")</f>
        <v>6.2922705314009661</v>
      </c>
      <c r="E59" s="159"/>
      <c r="F59" s="72">
        <v>6.2922705314009661</v>
      </c>
      <c r="G59" s="159"/>
    </row>
    <row r="62" spans="2:7" ht="40" customHeight="1" x14ac:dyDescent="0.35">
      <c r="B62" s="49" t="s">
        <v>283</v>
      </c>
      <c r="D62" s="50" t="s">
        <v>310</v>
      </c>
      <c r="E62" s="50" t="s">
        <v>311</v>
      </c>
      <c r="F62" s="50" t="s">
        <v>310</v>
      </c>
      <c r="G62" s="50" t="s">
        <v>311</v>
      </c>
    </row>
    <row r="63" spans="2:7" ht="30" customHeight="1" x14ac:dyDescent="0.35">
      <c r="B63" s="47" t="s">
        <v>216</v>
      </c>
      <c r="D63" s="73">
        <f>IFERROR(IF(GETPIVOTDATA("F22",'Pivot-Index'!$R$130,"År",2024)&lt;5,"",GETPIVOTDATA("F22",'Pivot-Index'!$AC$130,"År",2024)),"-")</f>
        <v>8.7185077519379846</v>
      </c>
      <c r="E63" s="157">
        <f>IFERROR(IF(GETPIVOTDATA("Index9",'Pivot-Index'!$AY$287,"År",2024)&lt;5,"",GETPIVOTDATA("Index9",'Pivot-Index'!$BE$287,"År",2024)),"-")</f>
        <v>8.1615192797959466</v>
      </c>
      <c r="F63" s="74">
        <v>8.7185077519379846</v>
      </c>
      <c r="G63" s="157">
        <v>8.1615192797959466</v>
      </c>
    </row>
    <row r="64" spans="2:7" ht="30" customHeight="1" x14ac:dyDescent="0.35">
      <c r="B64" s="47" t="s">
        <v>217</v>
      </c>
      <c r="D64" s="72">
        <f>IFERROR(IF(GETPIVOTDATA("F23",'Pivot-Index'!$B$142,"År",2024)&lt;5,"",GETPIVOTDATA("F23",'Pivot-Index'!$J$142,"År",2024)),"-")</f>
        <v>9.07470703125</v>
      </c>
      <c r="E64" s="158"/>
      <c r="F64" s="72">
        <v>9.07470703125</v>
      </c>
      <c r="G64" s="158"/>
    </row>
    <row r="65" spans="2:7" ht="30" customHeight="1" x14ac:dyDescent="0.35">
      <c r="B65" s="47" t="s">
        <v>218</v>
      </c>
      <c r="D65" s="72">
        <f>IFERROR(IF(GETPIVOTDATA("F24",'Pivot-Index'!$R$142,"År",2024)&lt;5,"",GETPIVOTDATA("F24",'Pivot-Index'!$AC$142,"År",2024)),"-")</f>
        <v>7.6083705140640348</v>
      </c>
      <c r="E65" s="158"/>
      <c r="F65" s="72">
        <v>7.6083705140640348</v>
      </c>
      <c r="G65" s="158"/>
    </row>
    <row r="66" spans="2:7" ht="30" customHeight="1" x14ac:dyDescent="0.35">
      <c r="B66" s="47" t="s">
        <v>211</v>
      </c>
      <c r="D66" s="75">
        <f>IFERROR(IF(GETPIVOTDATA("F25",'Pivot-Index'!$B$154,"År",2024)&lt;5,"",GETPIVOTDATA("F25",'Pivot-Index'!$J$154,"År",2024)),"-")</f>
        <v>7.3334113060429011</v>
      </c>
      <c r="E66" s="159"/>
      <c r="F66" s="72">
        <v>7.3334113060429011</v>
      </c>
      <c r="G66" s="159"/>
    </row>
    <row r="69" spans="2:7" ht="40" customHeight="1" x14ac:dyDescent="0.35">
      <c r="B69" s="49" t="s">
        <v>284</v>
      </c>
      <c r="D69" s="50" t="s">
        <v>310</v>
      </c>
      <c r="E69" s="50" t="s">
        <v>311</v>
      </c>
      <c r="F69" s="50" t="s">
        <v>310</v>
      </c>
      <c r="G69" s="50" t="s">
        <v>311</v>
      </c>
    </row>
    <row r="70" spans="2:7" ht="30" customHeight="1" x14ac:dyDescent="0.35">
      <c r="B70" s="37" t="s">
        <v>219</v>
      </c>
      <c r="D70" s="73">
        <f>IFERROR(IF(GETPIVOTDATA("F26",'Pivot-Index'!$R$154,"År",2024)&lt;5,"",GETPIVOTDATA("F26",'Pivot-Index'!$AC$154,"År",2024)),"-")</f>
        <v>6.0802291666666743</v>
      </c>
      <c r="E70" s="157">
        <f>IFERROR(IF(GETPIVOTDATA("Index10",'Pivot-Index'!$BM$287,"År",2024)&lt;5,"",GETPIVOTDATA("Index10",'Pivot-Index'!$BU$287,"År",2024)),"-")</f>
        <v>5.62081418581419</v>
      </c>
      <c r="F70" s="74">
        <v>6.0802291666666743</v>
      </c>
      <c r="G70" s="157">
        <v>5.62081418581419</v>
      </c>
    </row>
    <row r="71" spans="2:7" ht="30" customHeight="1" x14ac:dyDescent="0.35">
      <c r="B71" s="37" t="s">
        <v>220</v>
      </c>
      <c r="D71" s="72">
        <f>IFERROR(IF(GETPIVOTDATA("F27",'Pivot-Index'!$B$166,"År",2024)&lt;5,"",GETPIVOTDATA("F27",'Pivot-Index'!$J$166,"År",2024)),"-")</f>
        <v>5.2024922118380061</v>
      </c>
      <c r="E71" s="159"/>
      <c r="F71" s="72">
        <v>5.2024922118380061</v>
      </c>
      <c r="G71" s="159"/>
    </row>
    <row r="74" spans="2:7" ht="40" customHeight="1" x14ac:dyDescent="0.35">
      <c r="B74" s="49" t="s">
        <v>285</v>
      </c>
      <c r="D74" s="50" t="s">
        <v>310</v>
      </c>
      <c r="E74" s="50" t="s">
        <v>311</v>
      </c>
      <c r="F74" s="50" t="s">
        <v>310</v>
      </c>
      <c r="G74" s="50" t="s">
        <v>311</v>
      </c>
    </row>
    <row r="75" spans="2:7" ht="30" customHeight="1" x14ac:dyDescent="0.35">
      <c r="B75" s="48" t="s">
        <v>221</v>
      </c>
      <c r="D75" s="73">
        <f>IFERROR(IF(GETPIVOTDATA("F28",'Pivot-Index'!$R$166,"År",2024)&lt;5,"",GETPIVOTDATA("F28",'Pivot-Index'!$AC$166,"År",2024)),"-")</f>
        <v>6.3995833333333394</v>
      </c>
      <c r="E75" s="157">
        <f>IFERROR(IF(GETPIVOTDATA("Index11",'Pivot-Index'!$BY$287,"År",2024)&lt;5,"",GETPIVOTDATA("Index11",'Pivot-Index'!$CC$287,"År",2024)),"-")</f>
        <v>6.5156370070778706</v>
      </c>
      <c r="F75" s="74">
        <v>6.3995833333333394</v>
      </c>
      <c r="G75" s="157">
        <v>6.5156370070778706</v>
      </c>
    </row>
    <row r="76" spans="2:7" ht="30" customHeight="1" x14ac:dyDescent="0.35">
      <c r="B76" s="48" t="s">
        <v>222</v>
      </c>
      <c r="D76" s="72">
        <f>IFERROR(IF(GETPIVOTDATA("F29",'Pivot-Index'!$B$178,"År",2024)&lt;5,"",GETPIVOTDATA("F29",'Pivot-Index'!$J$178,"År",2024)),"-")</f>
        <v>6.7965456674473304</v>
      </c>
      <c r="E76" s="159"/>
      <c r="F76" s="72">
        <v>6.7965456674473304</v>
      </c>
      <c r="G76" s="159"/>
    </row>
    <row r="79" spans="2:7" ht="40" customHeight="1" x14ac:dyDescent="0.35">
      <c r="B79" s="49" t="s">
        <v>365</v>
      </c>
      <c r="D79" s="50" t="s">
        <v>310</v>
      </c>
      <c r="E79" s="50" t="s">
        <v>311</v>
      </c>
      <c r="F79" s="50" t="s">
        <v>310</v>
      </c>
      <c r="G79" s="50" t="s">
        <v>311</v>
      </c>
    </row>
    <row r="80" spans="2:7" ht="30" customHeight="1" x14ac:dyDescent="0.35">
      <c r="B80" s="47" t="s">
        <v>223</v>
      </c>
      <c r="D80" s="72">
        <f>IFERROR(IF(GETPIVOTDATA("F30",'Pivot-Index'!$R$178,"År",2024)&lt;5,"",GETPIVOTDATA("F30",'Pivot-Index'!$AC$178,"År",2024)),"-")</f>
        <v>6.5957853658536729</v>
      </c>
      <c r="E80" s="72" t="s">
        <v>366</v>
      </c>
      <c r="F80" s="72">
        <v>6.5957853658536729</v>
      </c>
      <c r="G80" s="72" t="s">
        <v>366</v>
      </c>
    </row>
  </sheetData>
  <sheetProtection sort="0" autoFilter="0" pivotTables="0"/>
  <mergeCells count="23">
    <mergeCell ref="E63:E66"/>
    <mergeCell ref="G63:G66"/>
    <mergeCell ref="E70:E71"/>
    <mergeCell ref="G70:G71"/>
    <mergeCell ref="E75:E76"/>
    <mergeCell ref="G75:G76"/>
    <mergeCell ref="E48:E49"/>
    <mergeCell ref="G48:G49"/>
    <mergeCell ref="E53:E54"/>
    <mergeCell ref="G53:G54"/>
    <mergeCell ref="E58:E59"/>
    <mergeCell ref="G58:G59"/>
    <mergeCell ref="E31:E34"/>
    <mergeCell ref="E38:E39"/>
    <mergeCell ref="G38:G39"/>
    <mergeCell ref="G31:G34"/>
    <mergeCell ref="E43:E44"/>
    <mergeCell ref="G43:G44"/>
    <mergeCell ref="B10:I10"/>
    <mergeCell ref="E18:E20"/>
    <mergeCell ref="E24:E27"/>
    <mergeCell ref="G24:G27"/>
    <mergeCell ref="G18:G20"/>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00C9-AE6A-4AF2-ADB3-E0316824B3EB}">
  <dimension ref="A1:R29"/>
  <sheetViews>
    <sheetView zoomScale="80" zoomScaleNormal="80" workbookViewId="0">
      <selection activeCell="B18" sqref="B18"/>
    </sheetView>
  </sheetViews>
  <sheetFormatPr defaultRowHeight="14.5" x14ac:dyDescent="0.35"/>
  <cols>
    <col min="1" max="1" width="27.81640625" customWidth="1"/>
    <col min="2" max="2" width="63.7265625" customWidth="1"/>
  </cols>
  <sheetData>
    <row r="1" spans="1:18" x14ac:dyDescent="0.35">
      <c r="B1" s="2"/>
      <c r="G1" s="92"/>
    </row>
    <row r="2" spans="1:18" ht="26" x14ac:dyDescent="0.6">
      <c r="B2" s="93" t="s">
        <v>437</v>
      </c>
      <c r="C2" s="94"/>
      <c r="D2" s="94"/>
      <c r="E2" s="94"/>
      <c r="F2" s="94"/>
      <c r="G2" s="95"/>
      <c r="H2" s="94"/>
      <c r="I2" s="94"/>
      <c r="J2" s="94"/>
      <c r="K2" s="94"/>
      <c r="L2" s="94"/>
      <c r="M2" s="94"/>
      <c r="N2" s="94"/>
      <c r="O2" s="94"/>
      <c r="P2" s="94"/>
      <c r="Q2" s="94"/>
      <c r="R2" s="94"/>
    </row>
    <row r="3" spans="1:18" x14ac:dyDescent="0.35">
      <c r="B3" s="2"/>
      <c r="G3" s="92"/>
    </row>
    <row r="4" spans="1:18" x14ac:dyDescent="0.35">
      <c r="B4" s="2"/>
      <c r="G4" s="92"/>
    </row>
    <row r="5" spans="1:18" ht="72.5" x14ac:dyDescent="0.35">
      <c r="B5" s="96"/>
      <c r="C5" s="97" t="s">
        <v>5</v>
      </c>
      <c r="D5" s="97" t="s">
        <v>401</v>
      </c>
      <c r="E5" s="97" t="s">
        <v>399</v>
      </c>
      <c r="F5" s="97" t="s">
        <v>438</v>
      </c>
      <c r="G5" s="97" t="s">
        <v>439</v>
      </c>
      <c r="H5" s="97" t="s">
        <v>440</v>
      </c>
      <c r="I5" s="97" t="s">
        <v>441</v>
      </c>
      <c r="J5" s="97" t="s">
        <v>403</v>
      </c>
      <c r="K5" s="97" t="s">
        <v>398</v>
      </c>
      <c r="L5" s="97" t="s">
        <v>400</v>
      </c>
      <c r="M5" s="97" t="s">
        <v>394</v>
      </c>
      <c r="N5" s="97" t="s">
        <v>442</v>
      </c>
      <c r="O5" s="97" t="s">
        <v>443</v>
      </c>
      <c r="P5" s="97" t="s">
        <v>444</v>
      </c>
      <c r="Q5" s="97" t="s">
        <v>445</v>
      </c>
      <c r="R5" s="97" t="s">
        <v>446</v>
      </c>
    </row>
    <row r="6" spans="1:18" ht="18.75" customHeight="1" x14ac:dyDescent="0.45">
      <c r="A6" s="160" t="s">
        <v>447</v>
      </c>
      <c r="B6" s="98" t="s">
        <v>448</v>
      </c>
      <c r="C6" s="99" t="s">
        <v>300</v>
      </c>
      <c r="D6" s="99">
        <v>6.6</v>
      </c>
      <c r="E6" s="99">
        <v>6.8</v>
      </c>
      <c r="F6" s="99">
        <v>6.7</v>
      </c>
      <c r="G6" s="99" t="s">
        <v>366</v>
      </c>
      <c r="H6" s="99">
        <v>7.2</v>
      </c>
      <c r="I6" s="99">
        <v>6.2</v>
      </c>
      <c r="J6" s="99">
        <v>6.9</v>
      </c>
      <c r="K6" s="99">
        <v>6.2</v>
      </c>
      <c r="L6" s="99">
        <v>6.3</v>
      </c>
      <c r="M6" s="99">
        <v>7.3</v>
      </c>
      <c r="N6" s="99">
        <v>7</v>
      </c>
      <c r="O6" s="99">
        <v>6.6</v>
      </c>
      <c r="P6" s="99">
        <v>7.8</v>
      </c>
      <c r="Q6" s="99">
        <v>6.5</v>
      </c>
      <c r="R6" s="99">
        <v>8</v>
      </c>
    </row>
    <row r="7" spans="1:18" ht="18.5" x14ac:dyDescent="0.45">
      <c r="A7" s="160"/>
      <c r="B7" s="98" t="s">
        <v>448</v>
      </c>
      <c r="C7" s="99" t="s">
        <v>449</v>
      </c>
      <c r="D7" s="99">
        <v>6.6</v>
      </c>
      <c r="E7" s="99">
        <v>6.8</v>
      </c>
      <c r="F7" s="99">
        <v>6.7</v>
      </c>
      <c r="G7" s="99" t="s">
        <v>366</v>
      </c>
      <c r="H7" s="99">
        <v>7</v>
      </c>
      <c r="I7" s="99">
        <v>6.7</v>
      </c>
      <c r="J7" s="99">
        <v>6.8</v>
      </c>
      <c r="K7" s="99">
        <v>5.9</v>
      </c>
      <c r="L7" s="99">
        <v>6.1</v>
      </c>
      <c r="M7" s="99">
        <v>7.6</v>
      </c>
      <c r="N7" s="99">
        <v>7.1</v>
      </c>
      <c r="O7" s="99" t="s">
        <v>366</v>
      </c>
      <c r="P7" s="99" t="s">
        <v>366</v>
      </c>
      <c r="Q7" s="99">
        <v>6.4</v>
      </c>
      <c r="R7" s="99" t="s">
        <v>366</v>
      </c>
    </row>
    <row r="8" spans="1:18" ht="18.5" x14ac:dyDescent="0.45">
      <c r="A8" s="160"/>
      <c r="B8" s="98" t="s">
        <v>448</v>
      </c>
      <c r="C8" s="99" t="s">
        <v>450</v>
      </c>
      <c r="D8" s="99">
        <v>6.6</v>
      </c>
      <c r="E8" s="99">
        <v>7</v>
      </c>
      <c r="F8" s="99">
        <v>6.8</v>
      </c>
      <c r="G8" s="99" t="s">
        <v>366</v>
      </c>
      <c r="H8" s="99">
        <v>7.4</v>
      </c>
      <c r="I8" s="99">
        <v>6.2</v>
      </c>
      <c r="J8" s="99">
        <v>7</v>
      </c>
      <c r="K8" s="99">
        <v>7</v>
      </c>
      <c r="L8" s="99">
        <v>6.6</v>
      </c>
      <c r="M8" s="99">
        <v>7.2</v>
      </c>
      <c r="N8" s="99">
        <v>7</v>
      </c>
      <c r="O8" s="99" t="s">
        <v>366</v>
      </c>
      <c r="P8" s="99" t="s">
        <v>366</v>
      </c>
      <c r="Q8" s="99">
        <v>6.8</v>
      </c>
      <c r="R8" s="99" t="s">
        <v>366</v>
      </c>
    </row>
    <row r="9" spans="1:18" x14ac:dyDescent="0.35">
      <c r="A9" s="160"/>
      <c r="B9" s="99" t="s">
        <v>451</v>
      </c>
      <c r="C9" s="99" t="s">
        <v>300</v>
      </c>
      <c r="D9" s="99">
        <v>7.2</v>
      </c>
      <c r="E9" s="99">
        <v>7.3</v>
      </c>
      <c r="F9" s="99">
        <v>7</v>
      </c>
      <c r="G9" s="99" t="s">
        <v>366</v>
      </c>
      <c r="H9" s="99">
        <v>8.5</v>
      </c>
      <c r="I9" s="99">
        <v>7.1</v>
      </c>
      <c r="J9" s="99">
        <v>7.3</v>
      </c>
      <c r="K9" s="99">
        <v>7</v>
      </c>
      <c r="L9" s="99">
        <v>6.9</v>
      </c>
      <c r="M9" s="99">
        <v>8.1</v>
      </c>
      <c r="N9" s="99">
        <v>7.5</v>
      </c>
      <c r="O9" s="99">
        <v>7.4</v>
      </c>
      <c r="P9" s="99">
        <v>8.5</v>
      </c>
      <c r="Q9" s="99">
        <v>7.1</v>
      </c>
      <c r="R9" s="99">
        <v>8.3000000000000007</v>
      </c>
    </row>
    <row r="10" spans="1:18" x14ac:dyDescent="0.35">
      <c r="A10" s="160"/>
      <c r="B10" s="99" t="s">
        <v>451</v>
      </c>
      <c r="C10" s="99" t="s">
        <v>449</v>
      </c>
      <c r="D10" s="99">
        <v>7.5</v>
      </c>
      <c r="E10" s="99">
        <v>7.2</v>
      </c>
      <c r="F10" s="99">
        <v>7.2</v>
      </c>
      <c r="G10" s="99" t="s">
        <v>366</v>
      </c>
      <c r="H10" s="99">
        <v>8.5</v>
      </c>
      <c r="I10" s="99" t="s">
        <v>366</v>
      </c>
      <c r="J10" s="99">
        <v>7.4</v>
      </c>
      <c r="K10" s="99">
        <v>6.8</v>
      </c>
      <c r="L10" s="99">
        <v>6.7</v>
      </c>
      <c r="M10" s="99">
        <v>8.6999999999999993</v>
      </c>
      <c r="N10" s="99">
        <v>7.7</v>
      </c>
      <c r="O10" s="99" t="s">
        <v>366</v>
      </c>
      <c r="P10" s="99" t="s">
        <v>366</v>
      </c>
      <c r="Q10" s="99">
        <v>7.2</v>
      </c>
      <c r="R10" s="99" t="s">
        <v>366</v>
      </c>
    </row>
    <row r="11" spans="1:18" x14ac:dyDescent="0.35">
      <c r="A11" s="160"/>
      <c r="B11" s="99" t="s">
        <v>451</v>
      </c>
      <c r="C11" s="99" t="s">
        <v>450</v>
      </c>
      <c r="D11" s="99">
        <v>7.2</v>
      </c>
      <c r="E11" s="99">
        <v>7.5</v>
      </c>
      <c r="F11" s="99">
        <v>6.8</v>
      </c>
      <c r="G11" s="99" t="s">
        <v>366</v>
      </c>
      <c r="H11" s="99">
        <v>8.6</v>
      </c>
      <c r="I11" s="99" t="s">
        <v>366</v>
      </c>
      <c r="J11" s="99">
        <v>7.2</v>
      </c>
      <c r="K11" s="99">
        <v>7.5</v>
      </c>
      <c r="L11" s="99">
        <v>7.3</v>
      </c>
      <c r="M11" s="99">
        <v>8.1</v>
      </c>
      <c r="N11" s="99">
        <v>7.4</v>
      </c>
      <c r="O11" s="99" t="s">
        <v>366</v>
      </c>
      <c r="P11" s="99" t="s">
        <v>366</v>
      </c>
      <c r="Q11" s="99">
        <v>7</v>
      </c>
      <c r="R11" s="99" t="s">
        <v>366</v>
      </c>
    </row>
    <row r="12" spans="1:18" x14ac:dyDescent="0.35">
      <c r="A12" s="160"/>
      <c r="B12" s="99" t="s">
        <v>452</v>
      </c>
      <c r="C12" s="99" t="s">
        <v>300</v>
      </c>
      <c r="D12" s="99">
        <v>5.8</v>
      </c>
      <c r="E12" s="99">
        <v>6.5</v>
      </c>
      <c r="F12" s="99">
        <v>6.3</v>
      </c>
      <c r="G12" s="99" t="s">
        <v>366</v>
      </c>
      <c r="H12" s="99">
        <v>5.0999999999999996</v>
      </c>
      <c r="I12" s="99">
        <v>5.5</v>
      </c>
      <c r="J12" s="99">
        <v>6.2</v>
      </c>
      <c r="K12" s="99">
        <v>5.2</v>
      </c>
      <c r="L12" s="99">
        <v>5.5</v>
      </c>
      <c r="M12" s="99">
        <v>6.1</v>
      </c>
      <c r="N12" s="99">
        <v>6.4</v>
      </c>
      <c r="O12" s="99">
        <v>5.4</v>
      </c>
      <c r="P12" s="99">
        <v>7.2</v>
      </c>
      <c r="Q12" s="99">
        <v>5.5</v>
      </c>
      <c r="R12" s="99">
        <v>7.3</v>
      </c>
    </row>
    <row r="13" spans="1:18" x14ac:dyDescent="0.35">
      <c r="A13" s="160"/>
      <c r="B13" s="99" t="s">
        <v>452</v>
      </c>
      <c r="C13" s="99" t="s">
        <v>449</v>
      </c>
      <c r="D13" s="99">
        <v>5.5</v>
      </c>
      <c r="E13" s="99">
        <v>6.7</v>
      </c>
      <c r="F13" s="99">
        <v>6.3</v>
      </c>
      <c r="G13" s="99" t="s">
        <v>366</v>
      </c>
      <c r="H13" s="99">
        <v>4.3</v>
      </c>
      <c r="I13" s="99" t="s">
        <v>366</v>
      </c>
      <c r="J13" s="99">
        <v>6.1</v>
      </c>
      <c r="K13" s="99">
        <v>5</v>
      </c>
      <c r="L13" s="99">
        <v>5.3</v>
      </c>
      <c r="M13" s="99">
        <v>6.2</v>
      </c>
      <c r="N13" s="99">
        <v>6.7</v>
      </c>
      <c r="O13" s="99" t="s">
        <v>366</v>
      </c>
      <c r="P13" s="99" t="s">
        <v>366</v>
      </c>
      <c r="Q13" s="99">
        <v>5</v>
      </c>
      <c r="R13" s="99" t="s">
        <v>366</v>
      </c>
    </row>
    <row r="14" spans="1:18" x14ac:dyDescent="0.35">
      <c r="A14" s="160"/>
      <c r="B14" s="99" t="s">
        <v>452</v>
      </c>
      <c r="C14" s="99" t="s">
        <v>450</v>
      </c>
      <c r="D14" s="99">
        <v>6</v>
      </c>
      <c r="E14" s="99">
        <v>6.1</v>
      </c>
      <c r="F14" s="99">
        <v>6.3</v>
      </c>
      <c r="G14" s="99" t="s">
        <v>366</v>
      </c>
      <c r="H14" s="99">
        <v>5.7</v>
      </c>
      <c r="I14" s="99" t="s">
        <v>366</v>
      </c>
      <c r="J14" s="99">
        <v>6.4</v>
      </c>
      <c r="K14" s="99">
        <v>6</v>
      </c>
      <c r="L14" s="99">
        <v>5.8</v>
      </c>
      <c r="M14" s="99">
        <v>6.1</v>
      </c>
      <c r="N14" s="99">
        <v>6.3</v>
      </c>
      <c r="O14" s="99" t="s">
        <v>366</v>
      </c>
      <c r="P14" s="99" t="s">
        <v>366</v>
      </c>
      <c r="Q14" s="99">
        <v>6.3</v>
      </c>
      <c r="R14" s="99" t="s">
        <v>366</v>
      </c>
    </row>
    <row r="15" spans="1:18" x14ac:dyDescent="0.35">
      <c r="A15" s="160"/>
      <c r="B15" s="99" t="s">
        <v>453</v>
      </c>
      <c r="C15" s="99" t="s">
        <v>300</v>
      </c>
      <c r="D15" s="99">
        <v>6.6</v>
      </c>
      <c r="E15" s="99">
        <v>6.7</v>
      </c>
      <c r="F15" s="99">
        <v>6.9</v>
      </c>
      <c r="G15" s="99" t="s">
        <v>366</v>
      </c>
      <c r="H15" s="99">
        <v>7.8</v>
      </c>
      <c r="I15" s="99">
        <v>6</v>
      </c>
      <c r="J15" s="99">
        <v>7.1</v>
      </c>
      <c r="K15" s="99">
        <v>6.4</v>
      </c>
      <c r="L15" s="99">
        <v>6.3</v>
      </c>
      <c r="M15" s="99">
        <v>7.5</v>
      </c>
      <c r="N15" s="99">
        <v>7.1</v>
      </c>
      <c r="O15" s="99">
        <v>7</v>
      </c>
      <c r="P15" s="99">
        <v>7.7</v>
      </c>
      <c r="Q15" s="99">
        <v>6.8</v>
      </c>
      <c r="R15" s="99">
        <v>8.3000000000000007</v>
      </c>
    </row>
    <row r="16" spans="1:18" x14ac:dyDescent="0.35">
      <c r="A16" s="160"/>
      <c r="B16" s="99" t="s">
        <v>453</v>
      </c>
      <c r="C16" s="99" t="s">
        <v>449</v>
      </c>
      <c r="D16" s="99">
        <v>6.7</v>
      </c>
      <c r="E16" s="99">
        <v>6.5</v>
      </c>
      <c r="F16" s="99">
        <v>6.7</v>
      </c>
      <c r="G16" s="99" t="s">
        <v>366</v>
      </c>
      <c r="H16" s="99">
        <v>7.7</v>
      </c>
      <c r="I16" s="99" t="s">
        <v>366</v>
      </c>
      <c r="J16" s="99">
        <v>6.9</v>
      </c>
      <c r="K16" s="99">
        <v>6</v>
      </c>
      <c r="L16" s="99">
        <v>6.2</v>
      </c>
      <c r="M16" s="99">
        <v>8</v>
      </c>
      <c r="N16" s="99">
        <v>7</v>
      </c>
      <c r="O16" s="99" t="s">
        <v>366</v>
      </c>
      <c r="P16" s="99" t="s">
        <v>366</v>
      </c>
      <c r="Q16" s="99">
        <v>6.9</v>
      </c>
      <c r="R16" s="99" t="s">
        <v>366</v>
      </c>
    </row>
    <row r="17" spans="1:18" x14ac:dyDescent="0.35">
      <c r="A17" s="160"/>
      <c r="B17" s="99" t="s">
        <v>453</v>
      </c>
      <c r="C17" s="99" t="s">
        <v>450</v>
      </c>
      <c r="D17" s="99">
        <v>6.6</v>
      </c>
      <c r="E17" s="99">
        <v>7.2</v>
      </c>
      <c r="F17" s="99">
        <v>7.1</v>
      </c>
      <c r="G17" s="99" t="s">
        <v>366</v>
      </c>
      <c r="H17" s="99">
        <v>7.8</v>
      </c>
      <c r="I17" s="99" t="s">
        <v>366</v>
      </c>
      <c r="J17" s="99">
        <v>7.4</v>
      </c>
      <c r="K17" s="99">
        <v>7.6</v>
      </c>
      <c r="L17" s="99">
        <v>6.6</v>
      </c>
      <c r="M17" s="99">
        <v>7.5</v>
      </c>
      <c r="N17" s="99">
        <v>7.3</v>
      </c>
      <c r="O17" s="99" t="s">
        <v>366</v>
      </c>
      <c r="P17" s="99" t="s">
        <v>366</v>
      </c>
      <c r="Q17" s="99">
        <v>7</v>
      </c>
      <c r="R17" s="99" t="s">
        <v>366</v>
      </c>
    </row>
    <row r="18" spans="1:18" ht="18.5" x14ac:dyDescent="0.45">
      <c r="A18" s="160"/>
      <c r="B18" s="100" t="s">
        <v>454</v>
      </c>
      <c r="C18" s="101" t="s">
        <v>300</v>
      </c>
      <c r="D18" s="101">
        <v>5.7</v>
      </c>
      <c r="E18" s="101">
        <v>5.6</v>
      </c>
      <c r="F18" s="101">
        <v>4.9000000000000004</v>
      </c>
      <c r="G18" s="101" t="s">
        <v>366</v>
      </c>
      <c r="H18" s="101">
        <v>7.5</v>
      </c>
      <c r="I18" s="101">
        <v>5.6</v>
      </c>
      <c r="J18" s="101">
        <v>5.4</v>
      </c>
      <c r="K18" s="101">
        <v>5.3</v>
      </c>
      <c r="L18" s="101">
        <v>5.4</v>
      </c>
      <c r="M18" s="101">
        <v>6.7</v>
      </c>
      <c r="N18" s="101">
        <v>5.8</v>
      </c>
      <c r="O18" s="101">
        <v>6.6</v>
      </c>
      <c r="P18" s="101">
        <v>6.6</v>
      </c>
      <c r="Q18" s="101">
        <v>5.3</v>
      </c>
      <c r="R18" s="101">
        <v>6.3</v>
      </c>
    </row>
    <row r="19" spans="1:18" ht="18.5" x14ac:dyDescent="0.45">
      <c r="A19" s="160"/>
      <c r="B19" s="100" t="s">
        <v>454</v>
      </c>
      <c r="C19" s="101" t="s">
        <v>449</v>
      </c>
      <c r="D19" s="101">
        <v>5.8</v>
      </c>
      <c r="E19" s="101">
        <v>5.6</v>
      </c>
      <c r="F19" s="101">
        <v>5.5</v>
      </c>
      <c r="G19" s="101" t="s">
        <v>366</v>
      </c>
      <c r="H19" s="101">
        <v>7.5</v>
      </c>
      <c r="I19" s="101">
        <v>7.4</v>
      </c>
      <c r="J19" s="101">
        <v>5.7</v>
      </c>
      <c r="K19" s="101">
        <v>5.2</v>
      </c>
      <c r="L19" s="101">
        <v>5.5</v>
      </c>
      <c r="M19" s="101">
        <v>6.7</v>
      </c>
      <c r="N19" s="101">
        <v>5.9</v>
      </c>
      <c r="O19" s="101" t="s">
        <v>366</v>
      </c>
      <c r="P19" s="101" t="s">
        <v>366</v>
      </c>
      <c r="Q19" s="101">
        <v>6</v>
      </c>
      <c r="R19" s="101" t="s">
        <v>366</v>
      </c>
    </row>
    <row r="20" spans="1:18" ht="18.5" x14ac:dyDescent="0.45">
      <c r="A20" s="160"/>
      <c r="B20" s="100" t="s">
        <v>454</v>
      </c>
      <c r="C20" s="101" t="s">
        <v>450</v>
      </c>
      <c r="D20" s="101">
        <v>5.7</v>
      </c>
      <c r="E20" s="101">
        <v>5.7</v>
      </c>
      <c r="F20" s="101">
        <v>4.4000000000000004</v>
      </c>
      <c r="G20" s="101" t="s">
        <v>366</v>
      </c>
      <c r="H20" s="101">
        <v>7.6</v>
      </c>
      <c r="I20" s="101">
        <v>5.5</v>
      </c>
      <c r="J20" s="101">
        <v>5.2</v>
      </c>
      <c r="K20" s="101">
        <v>5.5</v>
      </c>
      <c r="L20" s="101">
        <v>5.4</v>
      </c>
      <c r="M20" s="101">
        <v>6.9</v>
      </c>
      <c r="N20" s="101">
        <v>5.8</v>
      </c>
      <c r="O20" s="101" t="s">
        <v>366</v>
      </c>
      <c r="P20" s="101" t="s">
        <v>366</v>
      </c>
      <c r="Q20" s="101">
        <v>4.7</v>
      </c>
      <c r="R20" s="101" t="s">
        <v>366</v>
      </c>
    </row>
    <row r="21" spans="1:18" x14ac:dyDescent="0.35">
      <c r="A21" s="160"/>
      <c r="B21" s="101" t="s">
        <v>455</v>
      </c>
      <c r="C21" s="101" t="s">
        <v>300</v>
      </c>
      <c r="D21" s="101">
        <v>5.8</v>
      </c>
      <c r="E21" s="101">
        <v>6.1</v>
      </c>
      <c r="F21" s="101">
        <v>5.3</v>
      </c>
      <c r="G21" s="101" t="s">
        <v>366</v>
      </c>
      <c r="H21" s="101">
        <v>7.2</v>
      </c>
      <c r="I21" s="101">
        <v>6.2</v>
      </c>
      <c r="J21" s="101">
        <v>5.6</v>
      </c>
      <c r="K21" s="101">
        <v>5.8</v>
      </c>
      <c r="L21" s="101">
        <v>5.9</v>
      </c>
      <c r="M21" s="101">
        <v>6.9</v>
      </c>
      <c r="N21" s="101">
        <v>6.1</v>
      </c>
      <c r="O21" s="101">
        <v>6.5</v>
      </c>
      <c r="P21" s="101">
        <v>6.7</v>
      </c>
      <c r="Q21" s="101">
        <v>5.5</v>
      </c>
      <c r="R21" s="101">
        <v>6.3</v>
      </c>
    </row>
    <row r="22" spans="1:18" x14ac:dyDescent="0.35">
      <c r="A22" s="160"/>
      <c r="B22" s="101" t="s">
        <v>455</v>
      </c>
      <c r="C22" s="101" t="s">
        <v>449</v>
      </c>
      <c r="D22" s="101">
        <v>5.6</v>
      </c>
      <c r="E22" s="101">
        <v>6.3</v>
      </c>
      <c r="F22" s="101">
        <v>5.9</v>
      </c>
      <c r="G22" s="101" t="s">
        <v>366</v>
      </c>
      <c r="H22" s="101">
        <v>7.2</v>
      </c>
      <c r="I22" s="101" t="s">
        <v>366</v>
      </c>
      <c r="J22" s="101">
        <v>6</v>
      </c>
      <c r="K22" s="101">
        <v>5.7</v>
      </c>
      <c r="L22" s="101">
        <v>6</v>
      </c>
      <c r="M22" s="101">
        <v>6.9</v>
      </c>
      <c r="N22" s="101">
        <v>6.1</v>
      </c>
      <c r="O22" s="101" t="s">
        <v>366</v>
      </c>
      <c r="P22" s="101" t="s">
        <v>366</v>
      </c>
      <c r="Q22" s="101">
        <v>6.1</v>
      </c>
      <c r="R22" s="101" t="s">
        <v>366</v>
      </c>
    </row>
    <row r="23" spans="1:18" x14ac:dyDescent="0.35">
      <c r="A23" s="160"/>
      <c r="B23" s="101" t="s">
        <v>455</v>
      </c>
      <c r="C23" s="101" t="s">
        <v>450</v>
      </c>
      <c r="D23" s="101">
        <v>5.9</v>
      </c>
      <c r="E23" s="101">
        <v>6.1</v>
      </c>
      <c r="F23" s="101">
        <v>4.5</v>
      </c>
      <c r="G23" s="101" t="s">
        <v>366</v>
      </c>
      <c r="H23" s="101">
        <v>7.3</v>
      </c>
      <c r="I23" s="101" t="s">
        <v>366</v>
      </c>
      <c r="J23" s="101">
        <v>5.2</v>
      </c>
      <c r="K23" s="101">
        <v>6</v>
      </c>
      <c r="L23" s="101">
        <v>5.8</v>
      </c>
      <c r="M23" s="101">
        <v>7</v>
      </c>
      <c r="N23" s="101">
        <v>6.1</v>
      </c>
      <c r="O23" s="101" t="s">
        <v>366</v>
      </c>
      <c r="P23" s="101" t="s">
        <v>366</v>
      </c>
      <c r="Q23" s="101">
        <v>4.7</v>
      </c>
      <c r="R23" s="101" t="s">
        <v>366</v>
      </c>
    </row>
    <row r="24" spans="1:18" x14ac:dyDescent="0.35">
      <c r="A24" s="160"/>
      <c r="B24" s="101" t="s">
        <v>456</v>
      </c>
      <c r="C24" s="101" t="s">
        <v>300</v>
      </c>
      <c r="D24" s="101">
        <v>5.6</v>
      </c>
      <c r="E24" s="101">
        <v>5.3</v>
      </c>
      <c r="F24" s="101">
        <v>4.5</v>
      </c>
      <c r="G24" s="101" t="s">
        <v>366</v>
      </c>
      <c r="H24" s="101">
        <v>7.4</v>
      </c>
      <c r="I24" s="101">
        <v>4.9000000000000004</v>
      </c>
      <c r="J24" s="101">
        <v>5</v>
      </c>
      <c r="K24" s="101">
        <v>4.9000000000000004</v>
      </c>
      <c r="L24" s="101">
        <v>4.9000000000000004</v>
      </c>
      <c r="M24" s="101">
        <v>6.5</v>
      </c>
      <c r="N24" s="101">
        <v>5.4</v>
      </c>
      <c r="O24" s="101">
        <v>6.4</v>
      </c>
      <c r="P24" s="101">
        <v>6.3</v>
      </c>
      <c r="Q24" s="101">
        <v>4.9000000000000004</v>
      </c>
      <c r="R24" s="101">
        <v>5.9</v>
      </c>
    </row>
    <row r="25" spans="1:18" x14ac:dyDescent="0.35">
      <c r="A25" s="160"/>
      <c r="B25" s="101" t="s">
        <v>456</v>
      </c>
      <c r="C25" s="101" t="s">
        <v>449</v>
      </c>
      <c r="D25" s="101">
        <v>5.7</v>
      </c>
      <c r="E25" s="101">
        <v>5.0999999999999996</v>
      </c>
      <c r="F25" s="101">
        <v>5.0999999999999996</v>
      </c>
      <c r="G25" s="101" t="s">
        <v>366</v>
      </c>
      <c r="H25" s="101">
        <v>7.5</v>
      </c>
      <c r="I25" s="101" t="s">
        <v>366</v>
      </c>
      <c r="J25" s="101">
        <v>5.2</v>
      </c>
      <c r="K25" s="101">
        <v>4.8</v>
      </c>
      <c r="L25" s="101">
        <v>4.9000000000000004</v>
      </c>
      <c r="M25" s="101">
        <v>6.4</v>
      </c>
      <c r="N25" s="101">
        <v>5.6</v>
      </c>
      <c r="O25" s="101" t="s">
        <v>366</v>
      </c>
      <c r="P25" s="101" t="s">
        <v>366</v>
      </c>
      <c r="Q25" s="101">
        <v>5.3</v>
      </c>
      <c r="R25" s="101" t="s">
        <v>366</v>
      </c>
    </row>
    <row r="26" spans="1:18" x14ac:dyDescent="0.35">
      <c r="A26" s="160"/>
      <c r="B26" s="101" t="s">
        <v>456</v>
      </c>
      <c r="C26" s="101" t="s">
        <v>450</v>
      </c>
      <c r="D26" s="101">
        <v>5.6</v>
      </c>
      <c r="E26" s="101">
        <v>5.8</v>
      </c>
      <c r="F26" s="101">
        <v>3.8</v>
      </c>
      <c r="G26" s="101" t="s">
        <v>366</v>
      </c>
      <c r="H26" s="101">
        <v>7.3</v>
      </c>
      <c r="I26" s="101" t="s">
        <v>366</v>
      </c>
      <c r="J26" s="101">
        <v>5</v>
      </c>
      <c r="K26" s="101">
        <v>5.2</v>
      </c>
      <c r="L26" s="101">
        <v>5</v>
      </c>
      <c r="M26" s="101">
        <v>6.6</v>
      </c>
      <c r="N26" s="101">
        <v>5</v>
      </c>
      <c r="O26" s="101" t="s">
        <v>366</v>
      </c>
      <c r="P26" s="101" t="s">
        <v>366</v>
      </c>
      <c r="Q26" s="101">
        <v>4.7</v>
      </c>
      <c r="R26" s="101" t="s">
        <v>366</v>
      </c>
    </row>
    <row r="27" spans="1:18" x14ac:dyDescent="0.35">
      <c r="A27" s="160"/>
      <c r="B27" s="101" t="s">
        <v>457</v>
      </c>
      <c r="C27" s="101" t="s">
        <v>300</v>
      </c>
      <c r="D27" s="101">
        <v>5.7</v>
      </c>
      <c r="E27" s="101">
        <v>5.3</v>
      </c>
      <c r="F27" s="101">
        <v>5.0999999999999996</v>
      </c>
      <c r="G27" s="101" t="s">
        <v>366</v>
      </c>
      <c r="H27" s="101">
        <v>8</v>
      </c>
      <c r="I27" s="101">
        <v>5.7</v>
      </c>
      <c r="J27" s="101">
        <v>5.5</v>
      </c>
      <c r="K27" s="101">
        <v>5.0999999999999996</v>
      </c>
      <c r="L27" s="101">
        <v>5.5</v>
      </c>
      <c r="M27" s="101">
        <v>6.8</v>
      </c>
      <c r="N27" s="101">
        <v>6</v>
      </c>
      <c r="O27" s="101">
        <v>6.8</v>
      </c>
      <c r="P27" s="101">
        <v>6.8</v>
      </c>
      <c r="Q27" s="101">
        <v>5.6</v>
      </c>
      <c r="R27" s="101">
        <v>6.7</v>
      </c>
    </row>
    <row r="28" spans="1:18" x14ac:dyDescent="0.35">
      <c r="A28" s="160"/>
      <c r="B28" s="101" t="s">
        <v>457</v>
      </c>
      <c r="C28" s="101" t="s">
        <v>449</v>
      </c>
      <c r="D28" s="101">
        <v>6.1</v>
      </c>
      <c r="E28" s="101">
        <v>5.4</v>
      </c>
      <c r="F28" s="101">
        <v>5.4</v>
      </c>
      <c r="G28" s="101" t="s">
        <v>366</v>
      </c>
      <c r="H28" s="101">
        <v>7.9</v>
      </c>
      <c r="I28" s="101" t="s">
        <v>366</v>
      </c>
      <c r="J28" s="101">
        <v>5.8</v>
      </c>
      <c r="K28" s="101">
        <v>5.0999999999999996</v>
      </c>
      <c r="L28" s="101">
        <v>5.5</v>
      </c>
      <c r="M28" s="101">
        <v>6.9</v>
      </c>
      <c r="N28" s="101">
        <v>5.9</v>
      </c>
      <c r="O28" s="101" t="s">
        <v>366</v>
      </c>
      <c r="P28" s="101" t="s">
        <v>366</v>
      </c>
      <c r="Q28" s="101">
        <v>6.7</v>
      </c>
      <c r="R28" s="101" t="s">
        <v>366</v>
      </c>
    </row>
    <row r="29" spans="1:18" x14ac:dyDescent="0.35">
      <c r="A29" s="102"/>
      <c r="B29" s="101" t="s">
        <v>457</v>
      </c>
      <c r="C29" s="101" t="s">
        <v>450</v>
      </c>
      <c r="D29" s="101">
        <v>5.6</v>
      </c>
      <c r="E29" s="101">
        <v>5.2</v>
      </c>
      <c r="F29" s="101">
        <v>4.8</v>
      </c>
      <c r="G29" s="101" t="s">
        <v>366</v>
      </c>
      <c r="H29" s="101">
        <v>8.1999999999999993</v>
      </c>
      <c r="I29" s="101" t="s">
        <v>366</v>
      </c>
      <c r="J29" s="101">
        <v>5.3</v>
      </c>
      <c r="K29" s="101">
        <v>5.5</v>
      </c>
      <c r="L29" s="101">
        <v>5.4</v>
      </c>
      <c r="M29" s="101">
        <v>6.9</v>
      </c>
      <c r="N29" s="101">
        <v>6.2</v>
      </c>
      <c r="O29" s="101" t="s">
        <v>366</v>
      </c>
      <c r="P29" s="101" t="s">
        <v>366</v>
      </c>
      <c r="Q29" s="101">
        <v>4.7</v>
      </c>
      <c r="R29" s="101" t="s">
        <v>366</v>
      </c>
    </row>
  </sheetData>
  <protectedRanges>
    <protectedRange algorithmName="SHA-512" hashValue="W6nHGrHDc5MS4MxP23DNXHssazy5am22pgtMFsJ7FxmVkTXBkgjWLjVk6SMLCzL7SufxTw9iRewpPFvYe6UG1w==" saltValue="tTkGOTP22KME4v0p3tdWSg==" spinCount="100000" sqref="B5:R29" name="Område1_3"/>
  </protectedRanges>
  <mergeCells count="1">
    <mergeCell ref="A6:A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DAB4-C3AA-45A1-B585-7C55DFC6143E}">
  <sheetPr>
    <tabColor rgb="FF7030A0"/>
  </sheetPr>
  <dimension ref="A1:P537"/>
  <sheetViews>
    <sheetView workbookViewId="0">
      <selection activeCell="P42" sqref="P42"/>
    </sheetView>
  </sheetViews>
  <sheetFormatPr defaultRowHeight="14.5" x14ac:dyDescent="0.35"/>
  <cols>
    <col min="1" max="1" width="22.7265625" style="4" customWidth="1"/>
    <col min="2" max="2" width="11.26953125" bestFit="1" customWidth="1"/>
    <col min="3" max="3" width="4.81640625" bestFit="1" customWidth="1"/>
    <col min="4" max="4" width="7.90625" bestFit="1" customWidth="1"/>
    <col min="5" max="5" width="6" bestFit="1" customWidth="1"/>
    <col min="6" max="6" width="11.26953125" bestFit="1" customWidth="1"/>
    <col min="7" max="7" width="12.08984375" bestFit="1" customWidth="1"/>
    <col min="8" max="8" width="12.1796875" bestFit="1" customWidth="1"/>
    <col min="9" max="9" width="12.08984375" bestFit="1" customWidth="1"/>
    <col min="10" max="10" width="4.81640625" bestFit="1" customWidth="1"/>
    <col min="11" max="11" width="5.7265625" bestFit="1" customWidth="1"/>
    <col min="12" max="12" width="12.54296875" bestFit="1" customWidth="1"/>
    <col min="13" max="13" width="4.81640625" bestFit="1" customWidth="1"/>
    <col min="14" max="14" width="5.7265625" bestFit="1" customWidth="1"/>
    <col min="15" max="15" width="21.6328125" bestFit="1" customWidth="1"/>
    <col min="16" max="16" width="17.453125" bestFit="1" customWidth="1"/>
    <col min="17" max="17" width="12.1796875" bestFit="1" customWidth="1"/>
    <col min="18" max="18" width="11.81640625" bestFit="1" customWidth="1"/>
  </cols>
  <sheetData>
    <row r="1" spans="1:16" x14ac:dyDescent="0.35">
      <c r="B1" s="1" t="s">
        <v>4</v>
      </c>
      <c r="C1" t="s">
        <v>53</v>
      </c>
    </row>
    <row r="2" spans="1:16" x14ac:dyDescent="0.35">
      <c r="A2" s="4" t="s">
        <v>60</v>
      </c>
      <c r="B2" s="1" t="s">
        <v>2</v>
      </c>
      <c r="C2" t="s">
        <v>53</v>
      </c>
      <c r="F2" s="1" t="s">
        <v>3</v>
      </c>
      <c r="G2" t="s">
        <v>53</v>
      </c>
      <c r="K2" s="1"/>
      <c r="L2" s="1" t="s">
        <v>55</v>
      </c>
      <c r="M2" s="1" t="s">
        <v>59</v>
      </c>
      <c r="O2" s="1" t="s">
        <v>0</v>
      </c>
      <c r="P2" t="s">
        <v>53</v>
      </c>
    </row>
    <row r="3" spans="1:16" x14ac:dyDescent="0.35">
      <c r="L3" s="1" t="s">
        <v>59</v>
      </c>
      <c r="M3">
        <v>2024</v>
      </c>
    </row>
    <row r="4" spans="1:16" x14ac:dyDescent="0.35">
      <c r="B4" t="s">
        <v>54</v>
      </c>
      <c r="F4" t="s">
        <v>55</v>
      </c>
      <c r="L4" s="2" t="s">
        <v>500</v>
      </c>
      <c r="M4" s="163">
        <v>4</v>
      </c>
      <c r="O4" t="s">
        <v>62</v>
      </c>
    </row>
    <row r="5" spans="1:16" x14ac:dyDescent="0.35">
      <c r="B5" s="163">
        <v>1065</v>
      </c>
      <c r="F5" s="163">
        <v>1065</v>
      </c>
      <c r="L5" s="2" t="s">
        <v>482</v>
      </c>
      <c r="M5" s="163">
        <v>22</v>
      </c>
      <c r="O5" s="163">
        <v>2130</v>
      </c>
    </row>
    <row r="6" spans="1:16" x14ac:dyDescent="0.35">
      <c r="L6" s="2" t="s">
        <v>487</v>
      </c>
      <c r="M6" s="163">
        <v>13</v>
      </c>
    </row>
    <row r="7" spans="1:16" x14ac:dyDescent="0.35">
      <c r="L7" s="2" t="s">
        <v>404</v>
      </c>
      <c r="M7" s="163">
        <v>75</v>
      </c>
    </row>
    <row r="8" spans="1:16" x14ac:dyDescent="0.35">
      <c r="A8" s="4" t="s">
        <v>67</v>
      </c>
      <c r="C8" s="1" t="s">
        <v>66</v>
      </c>
      <c r="D8" t="s">
        <v>53</v>
      </c>
      <c r="L8" s="2" t="s">
        <v>405</v>
      </c>
      <c r="M8" s="163">
        <v>8</v>
      </c>
    </row>
    <row r="9" spans="1:16" x14ac:dyDescent="0.35">
      <c r="L9" s="2" t="s">
        <v>406</v>
      </c>
      <c r="M9" s="163">
        <v>67</v>
      </c>
    </row>
    <row r="10" spans="1:16" x14ac:dyDescent="0.35">
      <c r="C10" t="s">
        <v>68</v>
      </c>
      <c r="I10" s="2"/>
      <c r="L10" s="2" t="s">
        <v>480</v>
      </c>
      <c r="M10" s="163">
        <v>14</v>
      </c>
    </row>
    <row r="11" spans="1:16" x14ac:dyDescent="0.35">
      <c r="C11" s="163">
        <v>1065</v>
      </c>
      <c r="I11" s="2"/>
      <c r="L11" s="2" t="s">
        <v>407</v>
      </c>
      <c r="M11" s="163">
        <v>8</v>
      </c>
    </row>
    <row r="12" spans="1:16" x14ac:dyDescent="0.35">
      <c r="I12" s="2"/>
      <c r="L12" s="2" t="s">
        <v>408</v>
      </c>
      <c r="M12" s="163">
        <v>19</v>
      </c>
    </row>
    <row r="13" spans="1:16" x14ac:dyDescent="0.35">
      <c r="L13" s="2" t="s">
        <v>483</v>
      </c>
      <c r="M13" s="163">
        <v>25</v>
      </c>
    </row>
    <row r="14" spans="1:16" x14ac:dyDescent="0.35">
      <c r="L14" s="2" t="s">
        <v>409</v>
      </c>
      <c r="M14" s="163">
        <v>22</v>
      </c>
    </row>
    <row r="15" spans="1:16" x14ac:dyDescent="0.35">
      <c r="A15" s="4" t="s">
        <v>63</v>
      </c>
      <c r="B15" s="1" t="s">
        <v>2</v>
      </c>
      <c r="C15" t="s">
        <v>53</v>
      </c>
      <c r="F15" s="1" t="s">
        <v>5</v>
      </c>
      <c r="G15" t="s">
        <v>53</v>
      </c>
      <c r="I15" s="1" t="s">
        <v>58</v>
      </c>
      <c r="J15" s="1" t="s">
        <v>61</v>
      </c>
      <c r="L15" s="2" t="s">
        <v>484</v>
      </c>
      <c r="M15" s="163">
        <v>10</v>
      </c>
      <c r="O15" s="1" t="s">
        <v>58</v>
      </c>
      <c r="P15" s="1" t="s">
        <v>61</v>
      </c>
    </row>
    <row r="16" spans="1:16" x14ac:dyDescent="0.35">
      <c r="I16" s="1" t="s">
        <v>56</v>
      </c>
      <c r="J16">
        <v>2024</v>
      </c>
      <c r="L16" s="2" t="s">
        <v>479</v>
      </c>
      <c r="M16" s="163">
        <v>7</v>
      </c>
      <c r="O16" s="1" t="s">
        <v>56</v>
      </c>
      <c r="P16">
        <v>2024</v>
      </c>
    </row>
    <row r="17" spans="1:16" x14ac:dyDescent="0.35">
      <c r="B17" t="s">
        <v>54</v>
      </c>
      <c r="F17" t="s">
        <v>58</v>
      </c>
      <c r="I17" s="2" t="s">
        <v>395</v>
      </c>
      <c r="J17" s="163">
        <v>543</v>
      </c>
      <c r="L17" s="2" t="s">
        <v>410</v>
      </c>
      <c r="M17" s="163">
        <v>47</v>
      </c>
      <c r="O17" s="2" t="s">
        <v>395</v>
      </c>
      <c r="P17" s="3">
        <v>0.50985915492957745</v>
      </c>
    </row>
    <row r="18" spans="1:16" x14ac:dyDescent="0.35">
      <c r="B18" s="163">
        <v>1065</v>
      </c>
      <c r="F18" s="163">
        <v>1065</v>
      </c>
      <c r="I18" s="2" t="s">
        <v>396</v>
      </c>
      <c r="J18" s="163">
        <v>483</v>
      </c>
      <c r="L18" s="2" t="s">
        <v>411</v>
      </c>
      <c r="M18" s="163">
        <v>8</v>
      </c>
      <c r="O18" s="2" t="s">
        <v>396</v>
      </c>
      <c r="P18" s="3">
        <v>0.45352112676056339</v>
      </c>
    </row>
    <row r="19" spans="1:16" x14ac:dyDescent="0.35">
      <c r="I19" s="2" t="s">
        <v>525</v>
      </c>
      <c r="J19" s="163">
        <v>18</v>
      </c>
      <c r="L19" s="2" t="s">
        <v>412</v>
      </c>
      <c r="M19" s="163">
        <v>53</v>
      </c>
      <c r="O19" s="2" t="s">
        <v>525</v>
      </c>
      <c r="P19" s="3">
        <v>1.6901408450704224E-2</v>
      </c>
    </row>
    <row r="20" spans="1:16" x14ac:dyDescent="0.35">
      <c r="I20" s="2" t="s">
        <v>524</v>
      </c>
      <c r="J20" s="163">
        <v>21</v>
      </c>
      <c r="L20" s="2" t="s">
        <v>413</v>
      </c>
      <c r="M20" s="163">
        <v>9</v>
      </c>
      <c r="O20" s="2" t="s">
        <v>524</v>
      </c>
      <c r="P20" s="3">
        <v>1.9718309859154931E-2</v>
      </c>
    </row>
    <row r="21" spans="1:16" x14ac:dyDescent="0.35">
      <c r="I21" s="2" t="s">
        <v>57</v>
      </c>
      <c r="J21" s="163">
        <v>1065</v>
      </c>
      <c r="L21" s="2" t="s">
        <v>488</v>
      </c>
      <c r="M21" s="163">
        <v>2</v>
      </c>
      <c r="O21" s="2" t="s">
        <v>57</v>
      </c>
      <c r="P21" s="3">
        <v>1</v>
      </c>
    </row>
    <row r="22" spans="1:16" x14ac:dyDescent="0.35">
      <c r="L22" s="2" t="s">
        <v>414</v>
      </c>
      <c r="M22" s="163">
        <v>22</v>
      </c>
    </row>
    <row r="23" spans="1:16" x14ac:dyDescent="0.35">
      <c r="L23" s="2" t="s">
        <v>415</v>
      </c>
      <c r="M23" s="163">
        <v>6</v>
      </c>
    </row>
    <row r="24" spans="1:16" x14ac:dyDescent="0.35">
      <c r="L24" s="2" t="s">
        <v>416</v>
      </c>
      <c r="M24" s="163">
        <v>11</v>
      </c>
    </row>
    <row r="25" spans="1:16" ht="20" thickBot="1" x14ac:dyDescent="0.5">
      <c r="B25" s="5" t="s">
        <v>6</v>
      </c>
      <c r="L25" s="2" t="s">
        <v>417</v>
      </c>
      <c r="M25" s="163">
        <v>8</v>
      </c>
    </row>
    <row r="26" spans="1:16" ht="15" thickTop="1" x14ac:dyDescent="0.35">
      <c r="A26" s="4" t="s">
        <v>64</v>
      </c>
      <c r="B26" s="1" t="s">
        <v>86</v>
      </c>
      <c r="C26" s="1" t="s">
        <v>59</v>
      </c>
      <c r="F26" s="1" t="s">
        <v>86</v>
      </c>
      <c r="G26" s="1" t="s">
        <v>59</v>
      </c>
      <c r="I26" s="1" t="s">
        <v>87</v>
      </c>
      <c r="J26" s="1" t="s">
        <v>59</v>
      </c>
      <c r="L26" s="2" t="s">
        <v>418</v>
      </c>
      <c r="M26" s="163">
        <v>31</v>
      </c>
    </row>
    <row r="27" spans="1:16" x14ac:dyDescent="0.35">
      <c r="B27" s="1" t="s">
        <v>59</v>
      </c>
      <c r="C27">
        <v>2024</v>
      </c>
      <c r="F27" s="1" t="s">
        <v>59</v>
      </c>
      <c r="G27">
        <v>2024</v>
      </c>
      <c r="I27" s="1" t="s">
        <v>59</v>
      </c>
      <c r="J27">
        <v>2024</v>
      </c>
      <c r="L27" s="2" t="s">
        <v>419</v>
      </c>
      <c r="M27" s="163">
        <v>20</v>
      </c>
    </row>
    <row r="28" spans="1:16" x14ac:dyDescent="0.35">
      <c r="B28" s="2">
        <v>1</v>
      </c>
      <c r="C28" s="163">
        <v>203</v>
      </c>
      <c r="F28" s="2">
        <v>1</v>
      </c>
      <c r="G28" s="6">
        <v>0.19078947368421054</v>
      </c>
      <c r="I28" s="2">
        <v>1</v>
      </c>
      <c r="J28" s="7">
        <v>1</v>
      </c>
      <c r="L28" s="2" t="s">
        <v>485</v>
      </c>
      <c r="M28" s="163">
        <v>26</v>
      </c>
    </row>
    <row r="29" spans="1:16" x14ac:dyDescent="0.35">
      <c r="B29" s="2">
        <v>2</v>
      </c>
      <c r="C29" s="163">
        <v>443</v>
      </c>
      <c r="F29" s="2">
        <v>2</v>
      </c>
      <c r="G29" s="6">
        <v>0.41635338345864664</v>
      </c>
      <c r="I29" s="2">
        <v>2</v>
      </c>
      <c r="J29" s="7">
        <v>2</v>
      </c>
      <c r="L29" s="2" t="s">
        <v>486</v>
      </c>
      <c r="M29" s="163">
        <v>19</v>
      </c>
    </row>
    <row r="30" spans="1:16" x14ac:dyDescent="0.35">
      <c r="B30" s="2">
        <v>3</v>
      </c>
      <c r="C30" s="163">
        <v>369</v>
      </c>
      <c r="F30" s="2">
        <v>3</v>
      </c>
      <c r="G30" s="6">
        <v>0.3468045112781955</v>
      </c>
      <c r="I30" s="2">
        <v>3</v>
      </c>
      <c r="J30" s="7">
        <v>3</v>
      </c>
      <c r="L30" s="2" t="s">
        <v>420</v>
      </c>
      <c r="M30" s="163">
        <v>15</v>
      </c>
    </row>
    <row r="31" spans="1:16" x14ac:dyDescent="0.35">
      <c r="B31" s="2">
        <v>4</v>
      </c>
      <c r="C31" s="163">
        <v>42</v>
      </c>
      <c r="F31" s="2">
        <v>4</v>
      </c>
      <c r="G31" s="6">
        <v>3.9473684210526314E-2</v>
      </c>
      <c r="I31" s="2">
        <v>4</v>
      </c>
      <c r="J31" s="7">
        <v>4</v>
      </c>
      <c r="L31" s="2" t="s">
        <v>481</v>
      </c>
      <c r="M31" s="163">
        <v>24</v>
      </c>
    </row>
    <row r="32" spans="1:16" x14ac:dyDescent="0.35">
      <c r="B32" s="2">
        <v>5</v>
      </c>
      <c r="C32" s="163">
        <v>7</v>
      </c>
      <c r="F32" s="2">
        <v>5</v>
      </c>
      <c r="G32" s="6">
        <v>6.5789473684210523E-3</v>
      </c>
      <c r="I32" s="2">
        <v>5</v>
      </c>
      <c r="J32" s="7">
        <v>5</v>
      </c>
      <c r="L32" s="2" t="s">
        <v>421</v>
      </c>
      <c r="M32" s="163">
        <v>26</v>
      </c>
    </row>
    <row r="33" spans="1:13" x14ac:dyDescent="0.35">
      <c r="B33" s="2" t="s">
        <v>343</v>
      </c>
      <c r="C33" s="163"/>
      <c r="F33" s="2" t="s">
        <v>343</v>
      </c>
      <c r="G33" s="6">
        <v>0</v>
      </c>
      <c r="I33" s="2" t="s">
        <v>343</v>
      </c>
      <c r="J33" s="7"/>
      <c r="L33" s="2" t="s">
        <v>514</v>
      </c>
      <c r="M33" s="163">
        <v>49</v>
      </c>
    </row>
    <row r="34" spans="1:13" x14ac:dyDescent="0.35">
      <c r="B34" s="2" t="s">
        <v>57</v>
      </c>
      <c r="C34" s="163">
        <v>1064</v>
      </c>
      <c r="F34" s="2" t="s">
        <v>57</v>
      </c>
      <c r="G34" s="6">
        <v>1</v>
      </c>
      <c r="I34" s="2" t="s">
        <v>57</v>
      </c>
      <c r="J34" s="7">
        <v>2.2546992481203008</v>
      </c>
      <c r="L34" s="2" t="s">
        <v>498</v>
      </c>
      <c r="M34" s="163">
        <v>33</v>
      </c>
    </row>
    <row r="35" spans="1:13" x14ac:dyDescent="0.35">
      <c r="L35" s="2" t="s">
        <v>424</v>
      </c>
      <c r="M35" s="163">
        <v>53</v>
      </c>
    </row>
    <row r="36" spans="1:13" x14ac:dyDescent="0.35">
      <c r="L36" s="2" t="s">
        <v>499</v>
      </c>
      <c r="M36" s="163">
        <v>14</v>
      </c>
    </row>
    <row r="37" spans="1:13" ht="20" thickBot="1" x14ac:dyDescent="0.5">
      <c r="B37" s="5" t="s">
        <v>7</v>
      </c>
      <c r="L37" s="2" t="s">
        <v>515</v>
      </c>
      <c r="M37" s="163">
        <v>29</v>
      </c>
    </row>
    <row r="38" spans="1:13" ht="15" thickTop="1" x14ac:dyDescent="0.35">
      <c r="A38" s="4" t="s">
        <v>65</v>
      </c>
      <c r="B38" s="1" t="s">
        <v>88</v>
      </c>
      <c r="C38" s="1" t="s">
        <v>59</v>
      </c>
      <c r="F38" s="1" t="s">
        <v>88</v>
      </c>
      <c r="G38" s="1" t="s">
        <v>59</v>
      </c>
      <c r="I38" s="1" t="s">
        <v>89</v>
      </c>
      <c r="J38" s="1" t="s">
        <v>59</v>
      </c>
      <c r="L38" s="2" t="s">
        <v>426</v>
      </c>
      <c r="M38" s="163">
        <v>26</v>
      </c>
    </row>
    <row r="39" spans="1:13" x14ac:dyDescent="0.35">
      <c r="B39" s="1" t="s">
        <v>59</v>
      </c>
      <c r="C39">
        <v>2024</v>
      </c>
      <c r="F39" s="1" t="s">
        <v>59</v>
      </c>
      <c r="G39">
        <v>2024</v>
      </c>
      <c r="I39" s="1" t="s">
        <v>59</v>
      </c>
      <c r="J39">
        <v>2024</v>
      </c>
      <c r="L39" s="2" t="s">
        <v>516</v>
      </c>
      <c r="M39" s="163">
        <v>1</v>
      </c>
    </row>
    <row r="40" spans="1:13" x14ac:dyDescent="0.35">
      <c r="B40" s="2">
        <v>1</v>
      </c>
      <c r="C40" s="163">
        <v>181</v>
      </c>
      <c r="F40" s="2">
        <v>1</v>
      </c>
      <c r="G40" s="6">
        <v>0.17156398104265402</v>
      </c>
      <c r="I40" s="2">
        <v>1</v>
      </c>
      <c r="J40" s="7">
        <v>1</v>
      </c>
      <c r="L40" s="2">
        <v>22</v>
      </c>
      <c r="M40" s="163">
        <v>11</v>
      </c>
    </row>
    <row r="41" spans="1:13" x14ac:dyDescent="0.35">
      <c r="B41" s="2">
        <v>2</v>
      </c>
      <c r="C41" s="163">
        <v>449</v>
      </c>
      <c r="F41" s="2">
        <v>2</v>
      </c>
      <c r="G41" s="6">
        <v>0.42559241706161138</v>
      </c>
      <c r="I41" s="2">
        <v>2</v>
      </c>
      <c r="J41" s="7">
        <v>2</v>
      </c>
      <c r="L41" s="2" t="s">
        <v>517</v>
      </c>
      <c r="M41" s="163">
        <v>1</v>
      </c>
    </row>
    <row r="42" spans="1:13" x14ac:dyDescent="0.35">
      <c r="B42" s="2">
        <v>3</v>
      </c>
      <c r="C42" s="163">
        <v>371</v>
      </c>
      <c r="F42" s="2">
        <v>3</v>
      </c>
      <c r="G42" s="6">
        <v>0.35165876777251187</v>
      </c>
      <c r="I42" s="2">
        <v>3</v>
      </c>
      <c r="J42" s="7">
        <v>3</v>
      </c>
      <c r="L42" s="2" t="s">
        <v>518</v>
      </c>
      <c r="M42" s="163">
        <v>22</v>
      </c>
    </row>
    <row r="43" spans="1:13" x14ac:dyDescent="0.35">
      <c r="B43" s="2">
        <v>4</v>
      </c>
      <c r="C43" s="163">
        <v>51</v>
      </c>
      <c r="F43" s="2">
        <v>4</v>
      </c>
      <c r="G43" s="6">
        <v>4.8341232227488151E-2</v>
      </c>
      <c r="I43" s="2">
        <v>4</v>
      </c>
      <c r="J43" s="7">
        <v>4</v>
      </c>
      <c r="L43" s="2" t="s">
        <v>519</v>
      </c>
      <c r="M43" s="163">
        <v>1</v>
      </c>
    </row>
    <row r="44" spans="1:13" x14ac:dyDescent="0.35">
      <c r="B44" s="2">
        <v>5</v>
      </c>
      <c r="C44" s="163">
        <v>3</v>
      </c>
      <c r="F44" s="2">
        <v>5</v>
      </c>
      <c r="G44" s="6">
        <v>2.843601895734597E-3</v>
      </c>
      <c r="I44" s="2">
        <v>5</v>
      </c>
      <c r="J44" s="7">
        <v>5</v>
      </c>
      <c r="L44" s="2" t="s">
        <v>520</v>
      </c>
      <c r="M44" s="163">
        <v>27</v>
      </c>
    </row>
    <row r="45" spans="1:13" x14ac:dyDescent="0.35">
      <c r="B45" s="2" t="s">
        <v>343</v>
      </c>
      <c r="C45" s="163"/>
      <c r="F45" s="2" t="s">
        <v>343</v>
      </c>
      <c r="G45" s="6">
        <v>0</v>
      </c>
      <c r="I45" s="2" t="s">
        <v>343</v>
      </c>
      <c r="J45" s="7"/>
      <c r="L45" s="2" t="s">
        <v>521</v>
      </c>
      <c r="M45" s="163">
        <v>6</v>
      </c>
    </row>
    <row r="46" spans="1:13" x14ac:dyDescent="0.35">
      <c r="B46" s="2" t="s">
        <v>57</v>
      </c>
      <c r="C46" s="163">
        <v>1055</v>
      </c>
      <c r="F46" s="2" t="s">
        <v>57</v>
      </c>
      <c r="G46" s="6">
        <v>1</v>
      </c>
      <c r="I46" s="2" t="s">
        <v>57</v>
      </c>
      <c r="J46" s="7">
        <v>2.2853080568720379</v>
      </c>
      <c r="L46" s="2" t="s">
        <v>522</v>
      </c>
      <c r="M46" s="163">
        <v>1</v>
      </c>
    </row>
    <row r="47" spans="1:13" x14ac:dyDescent="0.35">
      <c r="L47" s="2" t="s">
        <v>523</v>
      </c>
      <c r="M47" s="163">
        <v>1</v>
      </c>
    </row>
    <row r="48" spans="1:13" x14ac:dyDescent="0.35">
      <c r="L48" s="2" t="s">
        <v>475</v>
      </c>
      <c r="M48" s="163">
        <v>9</v>
      </c>
    </row>
    <row r="49" spans="1:13" ht="20" thickBot="1" x14ac:dyDescent="0.5">
      <c r="B49" s="5" t="s">
        <v>8</v>
      </c>
      <c r="L49" s="2" t="s">
        <v>476</v>
      </c>
      <c r="M49" s="163">
        <v>8</v>
      </c>
    </row>
    <row r="50" spans="1:13" ht="15" thickTop="1" x14ac:dyDescent="0.35">
      <c r="A50" s="4" t="s">
        <v>70</v>
      </c>
      <c r="B50" s="1" t="s">
        <v>90</v>
      </c>
      <c r="C50" s="1" t="s">
        <v>59</v>
      </c>
      <c r="F50" s="1" t="s">
        <v>90</v>
      </c>
      <c r="G50" s="1" t="s">
        <v>59</v>
      </c>
      <c r="I50" s="1" t="s">
        <v>96</v>
      </c>
      <c r="J50" s="1" t="s">
        <v>59</v>
      </c>
      <c r="L50" s="2" t="s">
        <v>473</v>
      </c>
      <c r="M50" s="163">
        <v>11</v>
      </c>
    </row>
    <row r="51" spans="1:13" x14ac:dyDescent="0.35">
      <c r="B51" s="1" t="s">
        <v>59</v>
      </c>
      <c r="C51">
        <v>2024</v>
      </c>
      <c r="F51" s="1" t="s">
        <v>59</v>
      </c>
      <c r="G51">
        <v>2024</v>
      </c>
      <c r="I51" s="1" t="s">
        <v>59</v>
      </c>
      <c r="J51">
        <v>2024</v>
      </c>
      <c r="L51" s="2" t="s">
        <v>490</v>
      </c>
      <c r="M51" s="163">
        <v>10</v>
      </c>
    </row>
    <row r="52" spans="1:13" x14ac:dyDescent="0.35">
      <c r="B52" s="2">
        <v>1</v>
      </c>
      <c r="C52" s="163">
        <v>151</v>
      </c>
      <c r="F52" s="2">
        <v>1</v>
      </c>
      <c r="G52" s="6">
        <v>0.14231856738925541</v>
      </c>
      <c r="I52" s="2">
        <v>1</v>
      </c>
      <c r="J52" s="7">
        <v>1</v>
      </c>
      <c r="L52" s="2" t="s">
        <v>494</v>
      </c>
      <c r="M52" s="163">
        <v>9</v>
      </c>
    </row>
    <row r="53" spans="1:13" x14ac:dyDescent="0.35">
      <c r="B53" s="2">
        <v>2</v>
      </c>
      <c r="C53" s="163">
        <v>328</v>
      </c>
      <c r="F53" s="2">
        <v>2</v>
      </c>
      <c r="G53" s="6">
        <v>0.30914231856738927</v>
      </c>
      <c r="I53" s="2">
        <v>2</v>
      </c>
      <c r="J53" s="7">
        <v>2</v>
      </c>
      <c r="L53" s="2" t="s">
        <v>491</v>
      </c>
      <c r="M53" s="163">
        <v>16</v>
      </c>
    </row>
    <row r="54" spans="1:13" x14ac:dyDescent="0.35">
      <c r="B54" s="2">
        <v>3</v>
      </c>
      <c r="C54" s="163">
        <v>300</v>
      </c>
      <c r="F54" s="2">
        <v>3</v>
      </c>
      <c r="G54" s="6">
        <v>0.28275212064090482</v>
      </c>
      <c r="I54" s="2">
        <v>3</v>
      </c>
      <c r="J54" s="7">
        <v>3</v>
      </c>
      <c r="L54" s="2" t="s">
        <v>478</v>
      </c>
      <c r="M54" s="163">
        <v>5</v>
      </c>
    </row>
    <row r="55" spans="1:13" x14ac:dyDescent="0.35">
      <c r="B55" s="2">
        <v>4</v>
      </c>
      <c r="C55" s="163">
        <v>235</v>
      </c>
      <c r="F55" s="2">
        <v>4</v>
      </c>
      <c r="G55" s="6">
        <v>0.22148916116870876</v>
      </c>
      <c r="I55" s="2">
        <v>4</v>
      </c>
      <c r="J55" s="7">
        <v>4</v>
      </c>
      <c r="L55" s="2" t="s">
        <v>492</v>
      </c>
      <c r="M55" s="163">
        <v>20</v>
      </c>
    </row>
    <row r="56" spans="1:13" x14ac:dyDescent="0.35">
      <c r="B56" s="2">
        <v>5</v>
      </c>
      <c r="C56" s="163">
        <v>47</v>
      </c>
      <c r="F56" s="2">
        <v>5</v>
      </c>
      <c r="G56" s="6">
        <v>4.429783223374175E-2</v>
      </c>
      <c r="I56" s="2">
        <v>5</v>
      </c>
      <c r="J56" s="7">
        <v>5</v>
      </c>
      <c r="L56" s="2" t="s">
        <v>489</v>
      </c>
      <c r="M56" s="163">
        <v>6</v>
      </c>
    </row>
    <row r="57" spans="1:13" x14ac:dyDescent="0.35">
      <c r="B57" s="2" t="s">
        <v>343</v>
      </c>
      <c r="C57" s="163"/>
      <c r="F57" s="2" t="s">
        <v>343</v>
      </c>
      <c r="G57" s="6">
        <v>0</v>
      </c>
      <c r="I57" s="2" t="s">
        <v>343</v>
      </c>
      <c r="J57" s="7"/>
      <c r="L57" s="2" t="s">
        <v>493</v>
      </c>
      <c r="M57" s="163">
        <v>23</v>
      </c>
    </row>
    <row r="58" spans="1:13" x14ac:dyDescent="0.35">
      <c r="B58" s="2" t="s">
        <v>57</v>
      </c>
      <c r="C58" s="163">
        <v>1061</v>
      </c>
      <c r="F58" s="2" t="s">
        <v>57</v>
      </c>
      <c r="G58" s="6">
        <v>1</v>
      </c>
      <c r="I58" s="2" t="s">
        <v>57</v>
      </c>
      <c r="J58" s="7">
        <v>2.7163053722902921</v>
      </c>
      <c r="L58" s="2" t="s">
        <v>502</v>
      </c>
      <c r="M58" s="163">
        <v>2</v>
      </c>
    </row>
    <row r="59" spans="1:13" x14ac:dyDescent="0.35">
      <c r="L59" s="2" t="s">
        <v>474</v>
      </c>
      <c r="M59" s="163">
        <v>9</v>
      </c>
    </row>
    <row r="60" spans="1:13" x14ac:dyDescent="0.35">
      <c r="L60" s="2" t="s">
        <v>477</v>
      </c>
      <c r="M60" s="163">
        <v>11</v>
      </c>
    </row>
    <row r="61" spans="1:13" ht="20" thickBot="1" x14ac:dyDescent="0.5">
      <c r="B61" s="5" t="s">
        <v>9</v>
      </c>
      <c r="L61" s="2" t="s">
        <v>505</v>
      </c>
      <c r="M61" s="163">
        <v>30</v>
      </c>
    </row>
    <row r="62" spans="1:13" ht="15" thickTop="1" x14ac:dyDescent="0.35">
      <c r="A62" s="4" t="s">
        <v>71</v>
      </c>
      <c r="B62" s="1" t="s">
        <v>99</v>
      </c>
      <c r="C62" s="1" t="s">
        <v>59</v>
      </c>
      <c r="F62" s="1" t="s">
        <v>99</v>
      </c>
      <c r="G62" s="1" t="s">
        <v>59</v>
      </c>
      <c r="I62" s="1" t="s">
        <v>150</v>
      </c>
      <c r="J62" s="1" t="s">
        <v>59</v>
      </c>
      <c r="L62" s="2" t="s">
        <v>57</v>
      </c>
      <c r="M62" s="163">
        <v>1065</v>
      </c>
    </row>
    <row r="63" spans="1:13" x14ac:dyDescent="0.35">
      <c r="B63" s="1" t="s">
        <v>59</v>
      </c>
      <c r="C63">
        <v>2024</v>
      </c>
      <c r="F63" s="1" t="s">
        <v>59</v>
      </c>
      <c r="G63">
        <v>2024</v>
      </c>
      <c r="I63" s="1" t="s">
        <v>59</v>
      </c>
      <c r="J63">
        <v>2024</v>
      </c>
    </row>
    <row r="64" spans="1:13" x14ac:dyDescent="0.35">
      <c r="B64" s="2">
        <v>1</v>
      </c>
      <c r="C64" s="163">
        <v>115</v>
      </c>
      <c r="F64" s="2">
        <v>1</v>
      </c>
      <c r="G64" s="6">
        <v>0.10818438381937912</v>
      </c>
      <c r="I64" s="2">
        <v>1</v>
      </c>
      <c r="J64" s="7">
        <v>1</v>
      </c>
    </row>
    <row r="65" spans="1:10" x14ac:dyDescent="0.35">
      <c r="B65" s="2">
        <v>2</v>
      </c>
      <c r="C65" s="163">
        <v>382</v>
      </c>
      <c r="F65" s="2">
        <v>2</v>
      </c>
      <c r="G65" s="6">
        <v>0.35936030103480715</v>
      </c>
      <c r="I65" s="2">
        <v>2</v>
      </c>
      <c r="J65" s="7">
        <v>2</v>
      </c>
    </row>
    <row r="66" spans="1:10" x14ac:dyDescent="0.35">
      <c r="B66" s="2">
        <v>3</v>
      </c>
      <c r="C66" s="163">
        <v>468</v>
      </c>
      <c r="F66" s="2">
        <v>3</v>
      </c>
      <c r="G66" s="6">
        <v>0.44026340545625586</v>
      </c>
      <c r="I66" s="2">
        <v>3</v>
      </c>
      <c r="J66" s="7">
        <v>3</v>
      </c>
    </row>
    <row r="67" spans="1:10" x14ac:dyDescent="0.35">
      <c r="B67" s="2">
        <v>4</v>
      </c>
      <c r="C67" s="163">
        <v>83</v>
      </c>
      <c r="F67" s="2">
        <v>4</v>
      </c>
      <c r="G67" s="6">
        <v>7.8080903104421451E-2</v>
      </c>
      <c r="I67" s="2">
        <v>4</v>
      </c>
      <c r="J67" s="7">
        <v>4</v>
      </c>
    </row>
    <row r="68" spans="1:10" x14ac:dyDescent="0.35">
      <c r="B68" s="2">
        <v>5</v>
      </c>
      <c r="C68" s="163">
        <v>15</v>
      </c>
      <c r="F68" s="2">
        <v>5</v>
      </c>
      <c r="G68" s="6">
        <v>1.4111006585136407E-2</v>
      </c>
      <c r="I68" s="2">
        <v>5</v>
      </c>
      <c r="J68" s="7">
        <v>5</v>
      </c>
    </row>
    <row r="69" spans="1:10" x14ac:dyDescent="0.35">
      <c r="B69" s="2" t="s">
        <v>343</v>
      </c>
      <c r="C69" s="163"/>
      <c r="F69" s="2" t="s">
        <v>343</v>
      </c>
      <c r="G69" s="6">
        <v>0</v>
      </c>
      <c r="I69" s="2" t="s">
        <v>343</v>
      </c>
      <c r="J69" s="7"/>
    </row>
    <row r="70" spans="1:10" x14ac:dyDescent="0.35">
      <c r="B70" s="2" t="s">
        <v>57</v>
      </c>
      <c r="C70" s="163">
        <v>1063</v>
      </c>
      <c r="F70" s="2" t="s">
        <v>57</v>
      </c>
      <c r="G70" s="6">
        <v>1</v>
      </c>
      <c r="I70" s="2" t="s">
        <v>57</v>
      </c>
      <c r="J70" s="7">
        <v>2.5305738476011288</v>
      </c>
    </row>
    <row r="73" spans="1:10" ht="20" thickBot="1" x14ac:dyDescent="0.5">
      <c r="B73" s="5" t="s">
        <v>10</v>
      </c>
    </row>
    <row r="74" spans="1:10" ht="15" thickTop="1" x14ac:dyDescent="0.35">
      <c r="A74" s="4" t="s">
        <v>72</v>
      </c>
      <c r="B74" s="1" t="s">
        <v>100</v>
      </c>
      <c r="C74" s="1" t="s">
        <v>59</v>
      </c>
      <c r="F74" s="1" t="s">
        <v>100</v>
      </c>
      <c r="G74" s="1" t="s">
        <v>59</v>
      </c>
      <c r="I74" s="1" t="s">
        <v>151</v>
      </c>
      <c r="J74" s="1" t="s">
        <v>59</v>
      </c>
    </row>
    <row r="75" spans="1:10" x14ac:dyDescent="0.35">
      <c r="B75" s="1" t="s">
        <v>59</v>
      </c>
      <c r="C75">
        <v>2024</v>
      </c>
      <c r="F75" s="1" t="s">
        <v>59</v>
      </c>
      <c r="G75">
        <v>2024</v>
      </c>
      <c r="I75" s="1" t="s">
        <v>59</v>
      </c>
      <c r="J75">
        <v>2024</v>
      </c>
    </row>
    <row r="76" spans="1:10" x14ac:dyDescent="0.35">
      <c r="B76" s="2">
        <v>1</v>
      </c>
      <c r="C76" s="163">
        <v>176</v>
      </c>
      <c r="F76" s="8">
        <v>1</v>
      </c>
      <c r="G76" s="6">
        <v>0.16682464454976303</v>
      </c>
      <c r="I76" s="2">
        <v>1</v>
      </c>
      <c r="J76" s="7">
        <v>1</v>
      </c>
    </row>
    <row r="77" spans="1:10" x14ac:dyDescent="0.35">
      <c r="B77" s="2">
        <v>2</v>
      </c>
      <c r="C77" s="163">
        <v>392</v>
      </c>
      <c r="F77" s="8">
        <v>2</v>
      </c>
      <c r="G77" s="6">
        <v>0.37156398104265403</v>
      </c>
      <c r="I77" s="2">
        <v>2</v>
      </c>
      <c r="J77" s="7">
        <v>2</v>
      </c>
    </row>
    <row r="78" spans="1:10" x14ac:dyDescent="0.35">
      <c r="B78" s="2">
        <v>3</v>
      </c>
      <c r="C78" s="163">
        <v>352</v>
      </c>
      <c r="F78" s="8">
        <v>3</v>
      </c>
      <c r="G78" s="6">
        <v>0.33364928909952607</v>
      </c>
      <c r="I78" s="2">
        <v>3</v>
      </c>
      <c r="J78" s="7">
        <v>3</v>
      </c>
    </row>
    <row r="79" spans="1:10" x14ac:dyDescent="0.35">
      <c r="B79" s="2">
        <v>4</v>
      </c>
      <c r="C79" s="163">
        <v>103</v>
      </c>
      <c r="F79" s="8">
        <v>4</v>
      </c>
      <c r="G79" s="6">
        <v>9.7630331753554497E-2</v>
      </c>
      <c r="I79" s="2">
        <v>4</v>
      </c>
      <c r="J79" s="7">
        <v>4</v>
      </c>
    </row>
    <row r="80" spans="1:10" x14ac:dyDescent="0.35">
      <c r="B80" s="2">
        <v>5</v>
      </c>
      <c r="C80" s="163">
        <v>32</v>
      </c>
      <c r="F80" s="8">
        <v>5</v>
      </c>
      <c r="G80" s="6">
        <v>3.0331753554502371E-2</v>
      </c>
      <c r="I80" s="2">
        <v>5</v>
      </c>
      <c r="J80" s="7">
        <v>5</v>
      </c>
    </row>
    <row r="81" spans="1:10" x14ac:dyDescent="0.35">
      <c r="B81" s="2" t="s">
        <v>343</v>
      </c>
      <c r="C81" s="163"/>
      <c r="F81" s="8" t="s">
        <v>343</v>
      </c>
      <c r="G81" s="6">
        <v>0</v>
      </c>
      <c r="I81" s="2" t="s">
        <v>343</v>
      </c>
      <c r="J81" s="7"/>
    </row>
    <row r="82" spans="1:10" x14ac:dyDescent="0.35">
      <c r="B82" s="2" t="s">
        <v>57</v>
      </c>
      <c r="C82" s="163">
        <v>1055</v>
      </c>
      <c r="F82" s="2" t="s">
        <v>57</v>
      </c>
      <c r="G82" s="6">
        <v>1</v>
      </c>
      <c r="I82" s="2" t="s">
        <v>57</v>
      </c>
      <c r="J82" s="7">
        <v>2.4530805687203792</v>
      </c>
    </row>
    <row r="85" spans="1:10" ht="20" thickBot="1" x14ac:dyDescent="0.5">
      <c r="B85" s="5" t="s">
        <v>11</v>
      </c>
    </row>
    <row r="86" spans="1:10" ht="15" thickTop="1" x14ac:dyDescent="0.35">
      <c r="A86" s="4" t="s">
        <v>73</v>
      </c>
      <c r="B86" s="1" t="s">
        <v>101</v>
      </c>
      <c r="C86" s="1" t="s">
        <v>59</v>
      </c>
      <c r="F86" s="1" t="s">
        <v>101</v>
      </c>
      <c r="G86" s="1" t="s">
        <v>59</v>
      </c>
      <c r="I86" s="1" t="s">
        <v>152</v>
      </c>
      <c r="J86" s="1" t="s">
        <v>59</v>
      </c>
    </row>
    <row r="87" spans="1:10" x14ac:dyDescent="0.35">
      <c r="B87" s="1" t="s">
        <v>59</v>
      </c>
      <c r="C87">
        <v>2024</v>
      </c>
      <c r="F87" s="1" t="s">
        <v>59</v>
      </c>
      <c r="G87">
        <v>2024</v>
      </c>
      <c r="I87" s="1" t="s">
        <v>59</v>
      </c>
      <c r="J87">
        <v>2024</v>
      </c>
    </row>
    <row r="88" spans="1:10" x14ac:dyDescent="0.35">
      <c r="B88" s="2">
        <v>1</v>
      </c>
      <c r="C88" s="163">
        <v>67</v>
      </c>
      <c r="F88" s="2">
        <v>1</v>
      </c>
      <c r="G88" s="6">
        <v>6.3029162746942619E-2</v>
      </c>
      <c r="I88" s="2">
        <v>1</v>
      </c>
      <c r="J88" s="7">
        <v>1</v>
      </c>
    </row>
    <row r="89" spans="1:10" x14ac:dyDescent="0.35">
      <c r="B89" s="2">
        <v>2</v>
      </c>
      <c r="C89" s="163">
        <v>250</v>
      </c>
      <c r="F89" s="2">
        <v>2</v>
      </c>
      <c r="G89" s="6">
        <v>0.23518344308560676</v>
      </c>
      <c r="I89" s="2">
        <v>2</v>
      </c>
      <c r="J89" s="7">
        <v>2</v>
      </c>
    </row>
    <row r="90" spans="1:10" x14ac:dyDescent="0.35">
      <c r="B90" s="2">
        <v>3</v>
      </c>
      <c r="C90" s="163">
        <v>420</v>
      </c>
      <c r="F90" s="2">
        <v>3</v>
      </c>
      <c r="G90" s="6">
        <v>0.39510818438381939</v>
      </c>
      <c r="I90" s="2">
        <v>3</v>
      </c>
      <c r="J90" s="7">
        <v>3</v>
      </c>
    </row>
    <row r="91" spans="1:10" x14ac:dyDescent="0.35">
      <c r="B91" s="2">
        <v>4</v>
      </c>
      <c r="C91" s="163">
        <v>265</v>
      </c>
      <c r="F91" s="2">
        <v>4</v>
      </c>
      <c r="G91" s="6">
        <v>0.24929444967074318</v>
      </c>
      <c r="I91" s="2">
        <v>4</v>
      </c>
      <c r="J91" s="7">
        <v>4</v>
      </c>
    </row>
    <row r="92" spans="1:10" x14ac:dyDescent="0.35">
      <c r="B92" s="2">
        <v>5</v>
      </c>
      <c r="C92" s="163">
        <v>48</v>
      </c>
      <c r="F92" s="2">
        <v>5</v>
      </c>
      <c r="G92" s="6">
        <v>4.5155221072436504E-2</v>
      </c>
      <c r="I92" s="2">
        <v>5</v>
      </c>
      <c r="J92" s="7">
        <v>5</v>
      </c>
    </row>
    <row r="93" spans="1:10" x14ac:dyDescent="0.35">
      <c r="B93" s="2">
        <v>6</v>
      </c>
      <c r="C93" s="163">
        <v>13</v>
      </c>
      <c r="F93" s="2">
        <v>6</v>
      </c>
      <c r="G93" s="6">
        <v>1.2229539040451553E-2</v>
      </c>
      <c r="I93" s="2">
        <v>6</v>
      </c>
      <c r="J93" s="7">
        <v>6</v>
      </c>
    </row>
    <row r="94" spans="1:10" x14ac:dyDescent="0.35">
      <c r="B94" s="2" t="s">
        <v>343</v>
      </c>
      <c r="C94" s="163"/>
      <c r="F94" s="2" t="s">
        <v>343</v>
      </c>
      <c r="G94" s="6">
        <v>0</v>
      </c>
      <c r="I94" s="2" t="s">
        <v>343</v>
      </c>
      <c r="J94" s="7"/>
    </row>
    <row r="95" spans="1:10" x14ac:dyDescent="0.35">
      <c r="B95" s="2" t="s">
        <v>57</v>
      </c>
      <c r="C95" s="163">
        <v>1063</v>
      </c>
      <c r="F95" s="2" t="s">
        <v>57</v>
      </c>
      <c r="G95" s="6">
        <v>1</v>
      </c>
      <c r="I95" s="2" t="s">
        <v>57</v>
      </c>
      <c r="J95" s="7">
        <v>3.015051740357479</v>
      </c>
    </row>
    <row r="97" spans="1:12" ht="20" thickBot="1" x14ac:dyDescent="0.5">
      <c r="B97" s="5" t="s">
        <v>12</v>
      </c>
    </row>
    <row r="98" spans="1:12" ht="15" thickTop="1" x14ac:dyDescent="0.35">
      <c r="A98" s="4" t="s">
        <v>74</v>
      </c>
      <c r="B98" s="1" t="s">
        <v>102</v>
      </c>
      <c r="C98" s="1" t="s">
        <v>59</v>
      </c>
      <c r="F98" s="1" t="s">
        <v>102</v>
      </c>
      <c r="G98" s="1" t="s">
        <v>59</v>
      </c>
      <c r="I98" s="1" t="s">
        <v>153</v>
      </c>
      <c r="J98" s="1" t="s">
        <v>59</v>
      </c>
    </row>
    <row r="99" spans="1:12" x14ac:dyDescent="0.35">
      <c r="B99" s="1" t="s">
        <v>59</v>
      </c>
      <c r="C99">
        <v>2024</v>
      </c>
      <c r="F99" s="1" t="s">
        <v>59</v>
      </c>
      <c r="G99">
        <v>2024</v>
      </c>
      <c r="I99" s="1" t="s">
        <v>59</v>
      </c>
      <c r="J99">
        <v>2024</v>
      </c>
    </row>
    <row r="100" spans="1:12" x14ac:dyDescent="0.35">
      <c r="B100" s="2">
        <v>1</v>
      </c>
      <c r="C100" s="163">
        <v>301</v>
      </c>
      <c r="F100" s="2">
        <v>1</v>
      </c>
      <c r="G100" s="6">
        <v>0.28342749529190209</v>
      </c>
      <c r="I100" s="2">
        <v>1</v>
      </c>
      <c r="J100" s="7">
        <v>1</v>
      </c>
    </row>
    <row r="101" spans="1:12" x14ac:dyDescent="0.35">
      <c r="B101" s="2">
        <v>2</v>
      </c>
      <c r="C101" s="163">
        <v>508</v>
      </c>
      <c r="F101" s="2">
        <v>2</v>
      </c>
      <c r="G101" s="6">
        <v>0.4783427495291902</v>
      </c>
      <c r="I101" s="2">
        <v>2</v>
      </c>
      <c r="J101" s="7">
        <v>2</v>
      </c>
    </row>
    <row r="102" spans="1:12" x14ac:dyDescent="0.35">
      <c r="B102" s="2">
        <v>3</v>
      </c>
      <c r="C102" s="163">
        <v>191</v>
      </c>
      <c r="F102" s="2">
        <v>3</v>
      </c>
      <c r="G102" s="6">
        <v>0.17984934086629001</v>
      </c>
      <c r="I102" s="2">
        <v>3</v>
      </c>
      <c r="J102" s="7">
        <v>3</v>
      </c>
    </row>
    <row r="103" spans="1:12" x14ac:dyDescent="0.35">
      <c r="B103" s="2">
        <v>4</v>
      </c>
      <c r="C103" s="163">
        <v>26</v>
      </c>
      <c r="F103" s="2">
        <v>4</v>
      </c>
      <c r="G103" s="6">
        <v>2.4482109227871938E-2</v>
      </c>
      <c r="I103" s="2">
        <v>4</v>
      </c>
      <c r="J103" s="7">
        <v>4</v>
      </c>
    </row>
    <row r="104" spans="1:12" x14ac:dyDescent="0.35">
      <c r="B104" s="2">
        <v>5</v>
      </c>
      <c r="C104" s="163">
        <v>9</v>
      </c>
      <c r="F104" s="2">
        <v>5</v>
      </c>
      <c r="G104" s="6">
        <v>8.4745762711864406E-3</v>
      </c>
      <c r="I104" s="2">
        <v>5</v>
      </c>
      <c r="J104" s="7">
        <v>5</v>
      </c>
    </row>
    <row r="105" spans="1:12" x14ac:dyDescent="0.35">
      <c r="B105" s="2">
        <v>6</v>
      </c>
      <c r="C105" s="163">
        <v>27</v>
      </c>
      <c r="F105" s="2">
        <v>6</v>
      </c>
      <c r="G105" s="6">
        <v>2.5423728813559324E-2</v>
      </c>
      <c r="I105" s="2">
        <v>6</v>
      </c>
      <c r="J105" s="7">
        <v>6</v>
      </c>
    </row>
    <row r="106" spans="1:12" x14ac:dyDescent="0.35">
      <c r="B106" s="2" t="s">
        <v>343</v>
      </c>
      <c r="C106" s="163"/>
      <c r="F106" s="2" t="s">
        <v>343</v>
      </c>
      <c r="G106" s="6">
        <v>0</v>
      </c>
      <c r="I106" s="2" t="s">
        <v>343</v>
      </c>
      <c r="J106" s="7"/>
    </row>
    <row r="107" spans="1:12" x14ac:dyDescent="0.35">
      <c r="B107" s="2" t="s">
        <v>57</v>
      </c>
      <c r="C107" s="163">
        <v>1062</v>
      </c>
      <c r="F107" s="2" t="s">
        <v>57</v>
      </c>
      <c r="G107" s="6">
        <v>1</v>
      </c>
      <c r="I107" s="2" t="s">
        <v>57</v>
      </c>
      <c r="J107" s="7">
        <v>2.0725047080979286</v>
      </c>
    </row>
    <row r="109" spans="1:12" ht="20" thickBot="1" x14ac:dyDescent="0.5">
      <c r="B109" s="5" t="s">
        <v>13</v>
      </c>
    </row>
    <row r="110" spans="1:12" ht="15" thickTop="1" x14ac:dyDescent="0.35">
      <c r="A110" s="4" t="s">
        <v>75</v>
      </c>
      <c r="B110" s="1" t="s">
        <v>103</v>
      </c>
      <c r="C110" s="1" t="s">
        <v>59</v>
      </c>
      <c r="F110" s="1" t="s">
        <v>103</v>
      </c>
      <c r="G110" s="1" t="s">
        <v>59</v>
      </c>
      <c r="I110" s="1" t="s">
        <v>154</v>
      </c>
      <c r="J110" s="1" t="s">
        <v>59</v>
      </c>
      <c r="L110" s="1"/>
    </row>
    <row r="111" spans="1:12" x14ac:dyDescent="0.35">
      <c r="B111" s="1" t="s">
        <v>59</v>
      </c>
      <c r="C111">
        <v>2024</v>
      </c>
      <c r="F111" s="1" t="s">
        <v>59</v>
      </c>
      <c r="G111">
        <v>2024</v>
      </c>
      <c r="I111" s="1" t="s">
        <v>59</v>
      </c>
      <c r="J111">
        <v>2024</v>
      </c>
    </row>
    <row r="112" spans="1:12" x14ac:dyDescent="0.35">
      <c r="B112" s="2">
        <v>1</v>
      </c>
      <c r="C112" s="163">
        <v>236</v>
      </c>
      <c r="F112" s="2">
        <v>1</v>
      </c>
      <c r="G112" s="6">
        <v>0.2215962441314554</v>
      </c>
      <c r="I112" s="2">
        <v>1</v>
      </c>
      <c r="J112" s="7">
        <v>1</v>
      </c>
      <c r="L112" s="7"/>
    </row>
    <row r="113" spans="1:12" x14ac:dyDescent="0.35">
      <c r="B113" s="2">
        <v>2</v>
      </c>
      <c r="C113" s="163">
        <v>484</v>
      </c>
      <c r="F113" s="2">
        <v>2</v>
      </c>
      <c r="G113" s="6">
        <v>0.4544600938967136</v>
      </c>
      <c r="I113" s="2">
        <v>2</v>
      </c>
      <c r="J113" s="7">
        <v>2</v>
      </c>
      <c r="L113" s="7"/>
    </row>
    <row r="114" spans="1:12" x14ac:dyDescent="0.35">
      <c r="B114" s="2">
        <v>3</v>
      </c>
      <c r="C114" s="163">
        <v>250</v>
      </c>
      <c r="F114" s="2">
        <v>3</v>
      </c>
      <c r="G114" s="6">
        <v>0.23474178403755869</v>
      </c>
      <c r="I114" s="2">
        <v>3</v>
      </c>
      <c r="J114" s="7">
        <v>3</v>
      </c>
      <c r="L114" s="7"/>
    </row>
    <row r="115" spans="1:12" x14ac:dyDescent="0.35">
      <c r="B115" s="2">
        <v>4</v>
      </c>
      <c r="C115" s="163">
        <v>76</v>
      </c>
      <c r="F115" s="2">
        <v>4</v>
      </c>
      <c r="G115" s="6">
        <v>7.1361502347417838E-2</v>
      </c>
      <c r="I115" s="2">
        <v>4</v>
      </c>
      <c r="J115" s="7">
        <v>4</v>
      </c>
      <c r="L115" s="7"/>
    </row>
    <row r="116" spans="1:12" x14ac:dyDescent="0.35">
      <c r="B116" s="2">
        <v>5</v>
      </c>
      <c r="C116" s="163">
        <v>10</v>
      </c>
      <c r="F116" s="2">
        <v>5</v>
      </c>
      <c r="G116" s="6">
        <v>9.3896713615023476E-3</v>
      </c>
      <c r="I116" s="2">
        <v>5</v>
      </c>
      <c r="J116" s="7">
        <v>5</v>
      </c>
      <c r="L116" s="7"/>
    </row>
    <row r="117" spans="1:12" x14ac:dyDescent="0.35">
      <c r="B117" s="2">
        <v>6</v>
      </c>
      <c r="C117" s="163">
        <v>9</v>
      </c>
      <c r="F117" s="2">
        <v>6</v>
      </c>
      <c r="G117" s="3">
        <v>8.4507042253521118E-3</v>
      </c>
      <c r="I117" s="2">
        <v>6</v>
      </c>
      <c r="J117" s="7">
        <v>6</v>
      </c>
      <c r="L117" s="7"/>
    </row>
    <row r="118" spans="1:12" x14ac:dyDescent="0.35">
      <c r="B118" s="2" t="s">
        <v>57</v>
      </c>
      <c r="C118" s="163">
        <v>1065</v>
      </c>
      <c r="F118" s="2" t="s">
        <v>57</v>
      </c>
      <c r="G118" s="6">
        <v>1</v>
      </c>
      <c r="I118" s="2" t="s">
        <v>57</v>
      </c>
      <c r="J118" s="7">
        <v>2.2178403755868543</v>
      </c>
    </row>
    <row r="121" spans="1:12" ht="20" thickBot="1" x14ac:dyDescent="0.5">
      <c r="B121" s="5" t="s">
        <v>14</v>
      </c>
    </row>
    <row r="122" spans="1:12" ht="15" thickTop="1" x14ac:dyDescent="0.35">
      <c r="A122" s="4" t="s">
        <v>76</v>
      </c>
      <c r="B122" s="1" t="s">
        <v>104</v>
      </c>
      <c r="C122" s="1" t="s">
        <v>59</v>
      </c>
      <c r="F122" s="1" t="s">
        <v>104</v>
      </c>
      <c r="G122" s="1" t="s">
        <v>59</v>
      </c>
      <c r="I122" s="1" t="s">
        <v>155</v>
      </c>
      <c r="J122" s="1" t="s">
        <v>59</v>
      </c>
      <c r="L122" s="1"/>
    </row>
    <row r="123" spans="1:12" x14ac:dyDescent="0.35">
      <c r="B123" s="1" t="s">
        <v>59</v>
      </c>
      <c r="C123">
        <v>2024</v>
      </c>
      <c r="F123" s="1" t="s">
        <v>59</v>
      </c>
      <c r="G123">
        <v>2024</v>
      </c>
      <c r="I123" s="1" t="s">
        <v>59</v>
      </c>
      <c r="J123">
        <v>2024</v>
      </c>
    </row>
    <row r="124" spans="1:12" x14ac:dyDescent="0.35">
      <c r="B124" s="2">
        <v>1</v>
      </c>
      <c r="C124" s="163">
        <v>248</v>
      </c>
      <c r="F124" s="2">
        <v>1</v>
      </c>
      <c r="G124" s="6">
        <v>0.2335216572504708</v>
      </c>
      <c r="I124" s="2">
        <v>1</v>
      </c>
      <c r="J124" s="7">
        <v>1</v>
      </c>
      <c r="L124" s="7"/>
    </row>
    <row r="125" spans="1:12" x14ac:dyDescent="0.35">
      <c r="B125" s="2">
        <v>2</v>
      </c>
      <c r="C125" s="163">
        <v>509</v>
      </c>
      <c r="F125" s="2">
        <v>2</v>
      </c>
      <c r="G125" s="6">
        <v>0.4792843691148776</v>
      </c>
      <c r="I125" s="2">
        <v>2</v>
      </c>
      <c r="J125" s="7">
        <v>2</v>
      </c>
      <c r="L125" s="7"/>
    </row>
    <row r="126" spans="1:12" x14ac:dyDescent="0.35">
      <c r="B126" s="2">
        <v>3</v>
      </c>
      <c r="C126" s="163">
        <v>223</v>
      </c>
      <c r="F126" s="2">
        <v>3</v>
      </c>
      <c r="G126" s="6">
        <v>0.20998116760828625</v>
      </c>
      <c r="I126" s="2">
        <v>3</v>
      </c>
      <c r="J126" s="7">
        <v>3</v>
      </c>
      <c r="L126" s="7"/>
    </row>
    <row r="127" spans="1:12" x14ac:dyDescent="0.35">
      <c r="B127" s="2">
        <v>4</v>
      </c>
      <c r="C127" s="163">
        <v>64</v>
      </c>
      <c r="F127" s="2">
        <v>4</v>
      </c>
      <c r="G127" s="6">
        <v>6.0263653483992465E-2</v>
      </c>
      <c r="I127" s="2">
        <v>4</v>
      </c>
      <c r="J127" s="7">
        <v>4</v>
      </c>
      <c r="L127" s="7"/>
    </row>
    <row r="128" spans="1:12" x14ac:dyDescent="0.35">
      <c r="B128" s="2">
        <v>5</v>
      </c>
      <c r="C128" s="163">
        <v>10</v>
      </c>
      <c r="F128" s="2">
        <v>5</v>
      </c>
      <c r="G128" s="6">
        <v>9.4161958568738224E-3</v>
      </c>
      <c r="I128" s="2">
        <v>5</v>
      </c>
      <c r="J128" s="7">
        <v>5</v>
      </c>
      <c r="L128" s="7"/>
    </row>
    <row r="129" spans="1:12" x14ac:dyDescent="0.35">
      <c r="B129" s="2">
        <v>6</v>
      </c>
      <c r="C129" s="163">
        <v>8</v>
      </c>
      <c r="F129" s="2">
        <v>6</v>
      </c>
      <c r="G129" s="6">
        <v>7.5329566854990581E-3</v>
      </c>
      <c r="I129" s="2">
        <v>6</v>
      </c>
      <c r="J129" s="7">
        <v>6</v>
      </c>
      <c r="L129" s="7"/>
    </row>
    <row r="130" spans="1:12" x14ac:dyDescent="0.35">
      <c r="B130" s="2" t="s">
        <v>343</v>
      </c>
      <c r="C130" s="163"/>
      <c r="F130" s="2" t="s">
        <v>343</v>
      </c>
      <c r="G130" s="6">
        <v>0</v>
      </c>
      <c r="I130" s="2" t="s">
        <v>343</v>
      </c>
      <c r="J130" s="7"/>
    </row>
    <row r="131" spans="1:12" x14ac:dyDescent="0.35">
      <c r="B131" s="2" t="s">
        <v>57</v>
      </c>
      <c r="C131" s="163">
        <v>1062</v>
      </c>
      <c r="F131" s="2" t="s">
        <v>57</v>
      </c>
      <c r="G131" s="6">
        <v>1</v>
      </c>
      <c r="I131" s="2" t="s">
        <v>57</v>
      </c>
      <c r="J131" s="7">
        <v>2.1553672316384183</v>
      </c>
    </row>
    <row r="133" spans="1:12" ht="20" thickBot="1" x14ac:dyDescent="0.5">
      <c r="B133" s="5" t="s">
        <v>15</v>
      </c>
    </row>
    <row r="134" spans="1:12" ht="15" thickTop="1" x14ac:dyDescent="0.35">
      <c r="A134" s="4" t="s">
        <v>77</v>
      </c>
      <c r="B134" s="1" t="s">
        <v>105</v>
      </c>
      <c r="C134" s="1" t="s">
        <v>59</v>
      </c>
      <c r="F134" s="1" t="s">
        <v>105</v>
      </c>
      <c r="G134" s="1" t="s">
        <v>59</v>
      </c>
      <c r="I134" s="1" t="s">
        <v>156</v>
      </c>
      <c r="J134" s="1" t="s">
        <v>59</v>
      </c>
      <c r="L134" s="1"/>
    </row>
    <row r="135" spans="1:12" x14ac:dyDescent="0.35">
      <c r="B135" s="1" t="s">
        <v>59</v>
      </c>
      <c r="C135">
        <v>2024</v>
      </c>
      <c r="F135" s="1" t="s">
        <v>59</v>
      </c>
      <c r="G135">
        <v>2024</v>
      </c>
      <c r="I135" s="1" t="s">
        <v>59</v>
      </c>
      <c r="J135">
        <v>2024</v>
      </c>
    </row>
    <row r="136" spans="1:12" x14ac:dyDescent="0.35">
      <c r="B136" s="2">
        <v>1</v>
      </c>
      <c r="C136" s="163">
        <v>247</v>
      </c>
      <c r="F136" s="2">
        <v>1</v>
      </c>
      <c r="G136" s="6">
        <v>0.23214285714285715</v>
      </c>
      <c r="I136" s="2">
        <v>1</v>
      </c>
      <c r="J136" s="7">
        <v>1</v>
      </c>
      <c r="L136" s="7"/>
    </row>
    <row r="137" spans="1:12" x14ac:dyDescent="0.35">
      <c r="B137" s="2">
        <v>2</v>
      </c>
      <c r="C137" s="163">
        <v>467</v>
      </c>
      <c r="F137" s="2">
        <v>2</v>
      </c>
      <c r="G137" s="6">
        <v>0.43890977443609025</v>
      </c>
      <c r="I137" s="2">
        <v>2</v>
      </c>
      <c r="J137" s="7">
        <v>2</v>
      </c>
      <c r="L137" s="7"/>
    </row>
    <row r="138" spans="1:12" x14ac:dyDescent="0.35">
      <c r="B138" s="2">
        <v>3</v>
      </c>
      <c r="C138" s="163">
        <v>274</v>
      </c>
      <c r="F138" s="2">
        <v>3</v>
      </c>
      <c r="G138" s="6">
        <v>0.2575187969924812</v>
      </c>
      <c r="I138" s="2">
        <v>3</v>
      </c>
      <c r="J138" s="7">
        <v>3</v>
      </c>
      <c r="L138" s="7"/>
    </row>
    <row r="139" spans="1:12" x14ac:dyDescent="0.35">
      <c r="B139" s="2">
        <v>4</v>
      </c>
      <c r="C139" s="163">
        <v>58</v>
      </c>
      <c r="F139" s="2">
        <v>4</v>
      </c>
      <c r="G139" s="6">
        <v>5.4511278195488719E-2</v>
      </c>
      <c r="I139" s="2">
        <v>4</v>
      </c>
      <c r="J139" s="7">
        <v>4</v>
      </c>
      <c r="L139" s="7"/>
    </row>
    <row r="140" spans="1:12" x14ac:dyDescent="0.35">
      <c r="B140" s="2">
        <v>5</v>
      </c>
      <c r="C140" s="163">
        <v>18</v>
      </c>
      <c r="F140" s="2">
        <v>5</v>
      </c>
      <c r="G140" s="6">
        <v>1.6917293233082706E-2</v>
      </c>
      <c r="I140" s="2">
        <v>5</v>
      </c>
      <c r="J140" s="7">
        <v>5</v>
      </c>
      <c r="L140" s="7"/>
    </row>
    <row r="141" spans="1:12" x14ac:dyDescent="0.35">
      <c r="B141" s="2" t="s">
        <v>343</v>
      </c>
      <c r="C141" s="163"/>
      <c r="F141" s="2" t="s">
        <v>343</v>
      </c>
      <c r="G141" s="6">
        <v>0</v>
      </c>
      <c r="I141" s="2" t="s">
        <v>343</v>
      </c>
      <c r="J141" s="7"/>
      <c r="L141" s="7"/>
    </row>
    <row r="142" spans="1:12" x14ac:dyDescent="0.35">
      <c r="B142" s="2" t="s">
        <v>57</v>
      </c>
      <c r="C142" s="163">
        <v>1064</v>
      </c>
      <c r="F142" s="2" t="s">
        <v>57</v>
      </c>
      <c r="G142" s="6">
        <v>1</v>
      </c>
      <c r="I142" s="2" t="s">
        <v>57</v>
      </c>
      <c r="J142" s="7">
        <v>2.1851503759398496</v>
      </c>
    </row>
    <row r="145" spans="1:12" ht="20" thickBot="1" x14ac:dyDescent="0.5">
      <c r="B145" s="5" t="s">
        <v>16</v>
      </c>
    </row>
    <row r="146" spans="1:12" ht="15" thickTop="1" x14ac:dyDescent="0.35">
      <c r="A146" s="4" t="s">
        <v>78</v>
      </c>
      <c r="B146" s="1" t="s">
        <v>106</v>
      </c>
      <c r="C146" s="1" t="s">
        <v>59</v>
      </c>
      <c r="F146" s="1" t="s">
        <v>106</v>
      </c>
      <c r="G146" s="1" t="s">
        <v>59</v>
      </c>
      <c r="I146" s="1" t="s">
        <v>157</v>
      </c>
      <c r="J146" s="1" t="s">
        <v>59</v>
      </c>
      <c r="L146" s="1"/>
    </row>
    <row r="147" spans="1:12" x14ac:dyDescent="0.35">
      <c r="B147" s="1" t="s">
        <v>59</v>
      </c>
      <c r="C147">
        <v>2024</v>
      </c>
      <c r="F147" s="1" t="s">
        <v>59</v>
      </c>
      <c r="G147">
        <v>2024</v>
      </c>
      <c r="I147" s="1" t="s">
        <v>59</v>
      </c>
      <c r="J147">
        <v>2024</v>
      </c>
    </row>
    <row r="148" spans="1:12" x14ac:dyDescent="0.35">
      <c r="B148" s="2">
        <v>1</v>
      </c>
      <c r="C148" s="163">
        <v>78</v>
      </c>
      <c r="F148" s="2">
        <v>1</v>
      </c>
      <c r="G148" s="6">
        <v>7.337723424270931E-2</v>
      </c>
      <c r="I148" s="2">
        <v>1</v>
      </c>
      <c r="J148" s="7">
        <v>1</v>
      </c>
      <c r="L148" s="7"/>
    </row>
    <row r="149" spans="1:12" x14ac:dyDescent="0.35">
      <c r="B149" s="2">
        <v>2</v>
      </c>
      <c r="C149" s="163">
        <v>318</v>
      </c>
      <c r="F149" s="2">
        <v>2</v>
      </c>
      <c r="G149" s="6">
        <v>0.29915333960489182</v>
      </c>
      <c r="I149" s="2">
        <v>2</v>
      </c>
      <c r="J149" s="7">
        <v>2</v>
      </c>
      <c r="L149" s="7"/>
    </row>
    <row r="150" spans="1:12" x14ac:dyDescent="0.35">
      <c r="B150" s="2">
        <v>3</v>
      </c>
      <c r="C150" s="163">
        <v>391</v>
      </c>
      <c r="F150" s="2">
        <v>3</v>
      </c>
      <c r="G150" s="6">
        <v>0.36782690498588899</v>
      </c>
      <c r="I150" s="2">
        <v>3</v>
      </c>
      <c r="J150" s="7">
        <v>3</v>
      </c>
      <c r="L150" s="7"/>
    </row>
    <row r="151" spans="1:12" x14ac:dyDescent="0.35">
      <c r="B151" s="2">
        <v>4</v>
      </c>
      <c r="C151" s="163">
        <v>198</v>
      </c>
      <c r="F151" s="2">
        <v>4</v>
      </c>
      <c r="G151" s="6">
        <v>0.18626528692380057</v>
      </c>
      <c r="I151" s="2">
        <v>4</v>
      </c>
      <c r="J151" s="7">
        <v>4</v>
      </c>
      <c r="L151" s="7"/>
    </row>
    <row r="152" spans="1:12" x14ac:dyDescent="0.35">
      <c r="B152" s="2">
        <v>5</v>
      </c>
      <c r="C152" s="163">
        <v>66</v>
      </c>
      <c r="F152" s="2">
        <v>5</v>
      </c>
      <c r="G152" s="6">
        <v>6.2088428974600186E-2</v>
      </c>
      <c r="I152" s="2">
        <v>5</v>
      </c>
      <c r="J152" s="7">
        <v>5</v>
      </c>
      <c r="L152" s="7"/>
    </row>
    <row r="153" spans="1:12" x14ac:dyDescent="0.35">
      <c r="B153" s="2">
        <v>6</v>
      </c>
      <c r="C153" s="163">
        <v>12</v>
      </c>
      <c r="F153" s="2">
        <v>6</v>
      </c>
      <c r="G153" s="6">
        <v>1.1288805268109126E-2</v>
      </c>
      <c r="I153" s="2">
        <v>6</v>
      </c>
      <c r="J153" s="7">
        <v>6</v>
      </c>
      <c r="L153" s="7"/>
    </row>
    <row r="154" spans="1:12" x14ac:dyDescent="0.35">
      <c r="B154" s="2" t="s">
        <v>343</v>
      </c>
      <c r="C154" s="163"/>
      <c r="F154" s="2" t="s">
        <v>343</v>
      </c>
      <c r="G154" s="6">
        <v>0</v>
      </c>
      <c r="I154" s="2" t="s">
        <v>343</v>
      </c>
      <c r="J154" s="7"/>
    </row>
    <row r="155" spans="1:12" x14ac:dyDescent="0.35">
      <c r="B155" s="2" t="s">
        <v>57</v>
      </c>
      <c r="C155" s="163">
        <v>1063</v>
      </c>
      <c r="F155" s="2" t="s">
        <v>57</v>
      </c>
      <c r="G155" s="6">
        <v>1</v>
      </c>
      <c r="I155" s="2" t="s">
        <v>57</v>
      </c>
      <c r="J155" s="7">
        <v>2.8984007525870177</v>
      </c>
    </row>
    <row r="157" spans="1:12" ht="20" thickBot="1" x14ac:dyDescent="0.5">
      <c r="B157" s="5" t="s">
        <v>17</v>
      </c>
    </row>
    <row r="158" spans="1:12" ht="15" thickTop="1" x14ac:dyDescent="0.35">
      <c r="A158" s="4" t="s">
        <v>79</v>
      </c>
      <c r="B158" s="1" t="s">
        <v>107</v>
      </c>
      <c r="C158" s="1" t="s">
        <v>59</v>
      </c>
      <c r="F158" s="1" t="s">
        <v>107</v>
      </c>
      <c r="G158" s="1" t="s">
        <v>59</v>
      </c>
      <c r="I158" s="1" t="s">
        <v>158</v>
      </c>
      <c r="J158" s="1" t="s">
        <v>59</v>
      </c>
      <c r="L158" s="1"/>
    </row>
    <row r="159" spans="1:12" x14ac:dyDescent="0.35">
      <c r="B159" s="1" t="s">
        <v>59</v>
      </c>
      <c r="C159">
        <v>2024</v>
      </c>
      <c r="F159" s="1" t="s">
        <v>59</v>
      </c>
      <c r="G159">
        <v>2024</v>
      </c>
      <c r="I159" s="1" t="s">
        <v>59</v>
      </c>
      <c r="J159">
        <v>2024</v>
      </c>
    </row>
    <row r="160" spans="1:12" x14ac:dyDescent="0.35">
      <c r="B160" s="2">
        <v>1</v>
      </c>
      <c r="C160" s="163">
        <v>130</v>
      </c>
      <c r="F160" s="2">
        <v>1</v>
      </c>
      <c r="G160" s="6">
        <v>0.1224105461393597</v>
      </c>
      <c r="I160" s="2">
        <v>1</v>
      </c>
      <c r="J160" s="7">
        <v>1</v>
      </c>
      <c r="L160" s="7"/>
    </row>
    <row r="161" spans="1:12" x14ac:dyDescent="0.35">
      <c r="B161" s="2">
        <v>2</v>
      </c>
      <c r="C161" s="163">
        <v>411</v>
      </c>
      <c r="F161" s="2">
        <v>2</v>
      </c>
      <c r="G161" s="6">
        <v>0.38700564971751411</v>
      </c>
      <c r="I161" s="2">
        <v>2</v>
      </c>
      <c r="J161" s="7">
        <v>2</v>
      </c>
      <c r="L161" s="7"/>
    </row>
    <row r="162" spans="1:12" x14ac:dyDescent="0.35">
      <c r="B162" s="2">
        <v>3</v>
      </c>
      <c r="C162" s="163">
        <v>372</v>
      </c>
      <c r="F162" s="2">
        <v>3</v>
      </c>
      <c r="G162" s="6">
        <v>0.35028248587570621</v>
      </c>
      <c r="I162" s="2">
        <v>3</v>
      </c>
      <c r="J162" s="7">
        <v>3</v>
      </c>
      <c r="L162" s="7"/>
    </row>
    <row r="163" spans="1:12" x14ac:dyDescent="0.35">
      <c r="B163" s="2">
        <v>4</v>
      </c>
      <c r="C163" s="163">
        <v>96</v>
      </c>
      <c r="F163" s="2">
        <v>4</v>
      </c>
      <c r="G163" s="6">
        <v>9.03954802259887E-2</v>
      </c>
      <c r="I163" s="2">
        <v>4</v>
      </c>
      <c r="J163" s="7">
        <v>4</v>
      </c>
      <c r="L163" s="7"/>
    </row>
    <row r="164" spans="1:12" x14ac:dyDescent="0.35">
      <c r="B164" s="2">
        <v>5</v>
      </c>
      <c r="C164" s="163">
        <v>53</v>
      </c>
      <c r="F164" s="2">
        <v>5</v>
      </c>
      <c r="G164" s="6">
        <v>4.9905838041431262E-2</v>
      </c>
      <c r="I164" s="2">
        <v>5</v>
      </c>
      <c r="J164" s="7">
        <v>5</v>
      </c>
      <c r="L164" s="7"/>
    </row>
    <row r="165" spans="1:12" x14ac:dyDescent="0.35">
      <c r="B165" s="2" t="s">
        <v>343</v>
      </c>
      <c r="C165" s="163"/>
      <c r="F165" s="2" t="s">
        <v>343</v>
      </c>
      <c r="G165" s="6">
        <v>0</v>
      </c>
      <c r="I165" s="2" t="s">
        <v>343</v>
      </c>
      <c r="J165" s="7"/>
      <c r="L165" s="7"/>
    </row>
    <row r="166" spans="1:12" x14ac:dyDescent="0.35">
      <c r="B166" s="2" t="s">
        <v>57</v>
      </c>
      <c r="C166" s="163">
        <v>1062</v>
      </c>
      <c r="F166" s="2" t="s">
        <v>57</v>
      </c>
      <c r="G166" s="6">
        <v>1</v>
      </c>
      <c r="I166" s="2" t="s">
        <v>57</v>
      </c>
      <c r="J166" s="7">
        <v>2.5583804143126176</v>
      </c>
    </row>
    <row r="169" spans="1:12" ht="20" thickBot="1" x14ac:dyDescent="0.5">
      <c r="B169" s="5" t="s">
        <v>18</v>
      </c>
    </row>
    <row r="170" spans="1:12" ht="15" thickTop="1" x14ac:dyDescent="0.35">
      <c r="A170" s="4" t="s">
        <v>80</v>
      </c>
      <c r="B170" s="1" t="s">
        <v>108</v>
      </c>
      <c r="C170" s="1" t="s">
        <v>59</v>
      </c>
      <c r="F170" s="1" t="s">
        <v>108</v>
      </c>
      <c r="G170" s="1" t="s">
        <v>59</v>
      </c>
      <c r="I170" s="1" t="s">
        <v>159</v>
      </c>
      <c r="J170" s="1" t="s">
        <v>59</v>
      </c>
      <c r="L170" s="1"/>
    </row>
    <row r="171" spans="1:12" x14ac:dyDescent="0.35">
      <c r="B171" s="1" t="s">
        <v>59</v>
      </c>
      <c r="C171">
        <v>2024</v>
      </c>
      <c r="F171" s="1" t="s">
        <v>59</v>
      </c>
      <c r="G171">
        <v>2024</v>
      </c>
      <c r="I171" s="1" t="s">
        <v>59</v>
      </c>
      <c r="J171">
        <v>2024</v>
      </c>
    </row>
    <row r="172" spans="1:12" x14ac:dyDescent="0.35">
      <c r="B172" s="2">
        <v>1</v>
      </c>
      <c r="C172" s="163">
        <v>209</v>
      </c>
      <c r="F172" s="2">
        <v>1</v>
      </c>
      <c r="G172" s="6">
        <v>0.19716981132075473</v>
      </c>
      <c r="I172" s="2">
        <v>1</v>
      </c>
      <c r="J172" s="7">
        <v>1</v>
      </c>
      <c r="L172" s="7"/>
    </row>
    <row r="173" spans="1:12" x14ac:dyDescent="0.35">
      <c r="B173" s="2">
        <v>2</v>
      </c>
      <c r="C173" s="163">
        <v>439</v>
      </c>
      <c r="F173" s="2">
        <v>2</v>
      </c>
      <c r="G173" s="6">
        <v>0.41415094339622643</v>
      </c>
      <c r="I173" s="2">
        <v>2</v>
      </c>
      <c r="J173" s="7">
        <v>2</v>
      </c>
      <c r="L173" s="7"/>
    </row>
    <row r="174" spans="1:12" x14ac:dyDescent="0.35">
      <c r="B174" s="2">
        <v>3</v>
      </c>
      <c r="C174" s="163">
        <v>295</v>
      </c>
      <c r="F174" s="2">
        <v>3</v>
      </c>
      <c r="G174" s="6">
        <v>0.27830188679245282</v>
      </c>
      <c r="I174" s="2">
        <v>3</v>
      </c>
      <c r="J174" s="7">
        <v>3</v>
      </c>
      <c r="L174" s="7"/>
    </row>
    <row r="175" spans="1:12" x14ac:dyDescent="0.35">
      <c r="B175" s="2">
        <v>4</v>
      </c>
      <c r="C175" s="163">
        <v>65</v>
      </c>
      <c r="F175" s="2">
        <v>4</v>
      </c>
      <c r="G175" s="6">
        <v>6.1320754716981132E-2</v>
      </c>
      <c r="I175" s="2">
        <v>4</v>
      </c>
      <c r="J175" s="7">
        <v>4</v>
      </c>
      <c r="L175" s="7"/>
    </row>
    <row r="176" spans="1:12" x14ac:dyDescent="0.35">
      <c r="B176" s="2">
        <v>5</v>
      </c>
      <c r="C176" s="163">
        <v>52</v>
      </c>
      <c r="F176" s="2">
        <v>5</v>
      </c>
      <c r="G176" s="6">
        <v>4.9056603773584909E-2</v>
      </c>
      <c r="I176" s="2">
        <v>5</v>
      </c>
      <c r="J176" s="7">
        <v>5</v>
      </c>
      <c r="L176" s="7"/>
    </row>
    <row r="177" spans="1:12" x14ac:dyDescent="0.35">
      <c r="B177" s="2" t="s">
        <v>343</v>
      </c>
      <c r="C177" s="163"/>
      <c r="F177" s="2" t="s">
        <v>343</v>
      </c>
      <c r="G177" s="6">
        <v>0</v>
      </c>
      <c r="I177" s="2" t="s">
        <v>343</v>
      </c>
      <c r="J177" s="7"/>
      <c r="L177" s="7"/>
    </row>
    <row r="178" spans="1:12" x14ac:dyDescent="0.35">
      <c r="B178" s="2" t="s">
        <v>57</v>
      </c>
      <c r="C178" s="163">
        <v>1060</v>
      </c>
      <c r="F178" s="2" t="s">
        <v>57</v>
      </c>
      <c r="G178" s="6">
        <v>1</v>
      </c>
      <c r="I178" s="2" t="s">
        <v>57</v>
      </c>
      <c r="J178" s="7">
        <v>2.3509433962264152</v>
      </c>
    </row>
    <row r="181" spans="1:12" ht="20" thickBot="1" x14ac:dyDescent="0.5">
      <c r="B181" s="5" t="s">
        <v>19</v>
      </c>
    </row>
    <row r="182" spans="1:12" ht="15" thickTop="1" x14ac:dyDescent="0.35">
      <c r="A182" s="4" t="s">
        <v>81</v>
      </c>
      <c r="B182" s="1" t="s">
        <v>109</v>
      </c>
      <c r="C182" s="1" t="s">
        <v>59</v>
      </c>
      <c r="F182" s="1" t="s">
        <v>109</v>
      </c>
      <c r="G182" s="1" t="s">
        <v>59</v>
      </c>
      <c r="I182" s="1" t="s">
        <v>160</v>
      </c>
      <c r="J182" s="1" t="s">
        <v>59</v>
      </c>
      <c r="L182" s="1"/>
    </row>
    <row r="183" spans="1:12" x14ac:dyDescent="0.35">
      <c r="B183" s="1" t="s">
        <v>59</v>
      </c>
      <c r="C183">
        <v>2024</v>
      </c>
      <c r="F183" s="1" t="s">
        <v>59</v>
      </c>
      <c r="G183">
        <v>2024</v>
      </c>
      <c r="I183" s="1" t="s">
        <v>59</v>
      </c>
      <c r="J183">
        <v>2024</v>
      </c>
    </row>
    <row r="184" spans="1:12" x14ac:dyDescent="0.35">
      <c r="B184" s="2">
        <v>1</v>
      </c>
      <c r="C184" s="163">
        <v>395</v>
      </c>
      <c r="F184" s="2">
        <v>1</v>
      </c>
      <c r="G184" s="6">
        <v>0.371939736346516</v>
      </c>
      <c r="I184" s="2">
        <v>1</v>
      </c>
      <c r="J184" s="7">
        <v>1</v>
      </c>
      <c r="L184" s="7"/>
    </row>
    <row r="185" spans="1:12" x14ac:dyDescent="0.35">
      <c r="B185" s="2">
        <v>2</v>
      </c>
      <c r="C185" s="163">
        <v>360</v>
      </c>
      <c r="F185" s="2">
        <v>2</v>
      </c>
      <c r="G185" s="6">
        <v>0.33898305084745761</v>
      </c>
      <c r="I185" s="2">
        <v>2</v>
      </c>
      <c r="J185" s="7">
        <v>2</v>
      </c>
      <c r="L185" s="7"/>
    </row>
    <row r="186" spans="1:12" x14ac:dyDescent="0.35">
      <c r="B186" s="2">
        <v>3</v>
      </c>
      <c r="C186" s="163">
        <v>170</v>
      </c>
      <c r="F186" s="2">
        <v>3</v>
      </c>
      <c r="G186" s="6">
        <v>0.160075329566855</v>
      </c>
      <c r="I186" s="2">
        <v>3</v>
      </c>
      <c r="J186" s="7">
        <v>3</v>
      </c>
      <c r="L186" s="7"/>
    </row>
    <row r="187" spans="1:12" x14ac:dyDescent="0.35">
      <c r="B187" s="2">
        <v>4</v>
      </c>
      <c r="C187" s="163">
        <v>69</v>
      </c>
      <c r="F187" s="2">
        <v>4</v>
      </c>
      <c r="G187" s="6">
        <v>6.4971751412429377E-2</v>
      </c>
      <c r="I187" s="2">
        <v>4</v>
      </c>
      <c r="J187" s="7">
        <v>4</v>
      </c>
      <c r="L187" s="7"/>
    </row>
    <row r="188" spans="1:12" x14ac:dyDescent="0.35">
      <c r="B188" s="2">
        <v>5</v>
      </c>
      <c r="C188" s="163">
        <v>68</v>
      </c>
      <c r="F188" s="2">
        <v>5</v>
      </c>
      <c r="G188" s="6">
        <v>6.4030131826741998E-2</v>
      </c>
      <c r="I188" s="2">
        <v>5</v>
      </c>
      <c r="J188" s="7">
        <v>5</v>
      </c>
      <c r="L188" s="7"/>
    </row>
    <row r="189" spans="1:12" x14ac:dyDescent="0.35">
      <c r="B189" s="2" t="s">
        <v>343</v>
      </c>
      <c r="C189" s="163"/>
      <c r="F189" s="2" t="s">
        <v>343</v>
      </c>
      <c r="G189" s="6">
        <v>0</v>
      </c>
      <c r="I189" s="2" t="s">
        <v>343</v>
      </c>
      <c r="J189" s="7"/>
      <c r="L189" s="7"/>
    </row>
    <row r="190" spans="1:12" x14ac:dyDescent="0.35">
      <c r="B190" s="2" t="s">
        <v>57</v>
      </c>
      <c r="C190" s="163">
        <v>1062</v>
      </c>
      <c r="F190" s="2" t="s">
        <v>57</v>
      </c>
      <c r="G190" s="6">
        <v>1</v>
      </c>
      <c r="I190" s="2" t="s">
        <v>57</v>
      </c>
      <c r="J190" s="7">
        <v>2.1101694915254239</v>
      </c>
    </row>
    <row r="193" spans="1:12" ht="20" thickBot="1" x14ac:dyDescent="0.5">
      <c r="B193" s="5" t="s">
        <v>20</v>
      </c>
    </row>
    <row r="194" spans="1:12" ht="15" thickTop="1" x14ac:dyDescent="0.35">
      <c r="A194" s="4" t="s">
        <v>82</v>
      </c>
      <c r="B194" s="1" t="s">
        <v>110</v>
      </c>
      <c r="C194" s="1" t="s">
        <v>59</v>
      </c>
      <c r="F194" s="1" t="s">
        <v>110</v>
      </c>
      <c r="G194" s="1" t="s">
        <v>59</v>
      </c>
      <c r="I194" s="1" t="s">
        <v>161</v>
      </c>
      <c r="J194" s="1" t="s">
        <v>59</v>
      </c>
      <c r="L194" s="1"/>
    </row>
    <row r="195" spans="1:12" x14ac:dyDescent="0.35">
      <c r="B195" s="1" t="s">
        <v>59</v>
      </c>
      <c r="C195">
        <v>2024</v>
      </c>
      <c r="F195" s="1" t="s">
        <v>59</v>
      </c>
      <c r="G195">
        <v>2024</v>
      </c>
      <c r="I195" s="1" t="s">
        <v>59</v>
      </c>
      <c r="J195">
        <v>2024</v>
      </c>
    </row>
    <row r="196" spans="1:12" x14ac:dyDescent="0.35">
      <c r="B196" s="2">
        <v>1</v>
      </c>
      <c r="C196" s="163">
        <v>512</v>
      </c>
      <c r="F196" s="2">
        <v>1</v>
      </c>
      <c r="G196" s="6">
        <v>0.48301886792452831</v>
      </c>
      <c r="I196" s="2">
        <v>1</v>
      </c>
      <c r="J196" s="7">
        <v>1</v>
      </c>
      <c r="L196" s="7"/>
    </row>
    <row r="197" spans="1:12" x14ac:dyDescent="0.35">
      <c r="B197" s="2">
        <v>2</v>
      </c>
      <c r="C197" s="163">
        <v>260</v>
      </c>
      <c r="F197" s="2">
        <v>2</v>
      </c>
      <c r="G197" s="6">
        <v>0.24528301886792453</v>
      </c>
      <c r="I197" s="2">
        <v>2</v>
      </c>
      <c r="J197" s="7">
        <v>2</v>
      </c>
      <c r="L197" s="7"/>
    </row>
    <row r="198" spans="1:12" x14ac:dyDescent="0.35">
      <c r="B198" s="2">
        <v>3</v>
      </c>
      <c r="C198" s="163">
        <v>156</v>
      </c>
      <c r="F198" s="2">
        <v>3</v>
      </c>
      <c r="G198" s="6">
        <v>0.14716981132075471</v>
      </c>
      <c r="I198" s="2">
        <v>3</v>
      </c>
      <c r="J198" s="7">
        <v>3</v>
      </c>
      <c r="L198" s="7"/>
    </row>
    <row r="199" spans="1:12" x14ac:dyDescent="0.35">
      <c r="B199" s="2">
        <v>4</v>
      </c>
      <c r="C199" s="163">
        <v>59</v>
      </c>
      <c r="F199" s="2">
        <v>4</v>
      </c>
      <c r="G199" s="6">
        <v>5.5660377358490568E-2</v>
      </c>
      <c r="I199" s="2">
        <v>4</v>
      </c>
      <c r="J199" s="7">
        <v>4</v>
      </c>
      <c r="L199" s="7"/>
    </row>
    <row r="200" spans="1:12" x14ac:dyDescent="0.35">
      <c r="B200" s="2">
        <v>5</v>
      </c>
      <c r="C200" s="163">
        <v>30</v>
      </c>
      <c r="F200" s="2">
        <v>5</v>
      </c>
      <c r="G200" s="6">
        <v>2.8301886792452831E-2</v>
      </c>
      <c r="I200" s="2">
        <v>5</v>
      </c>
      <c r="J200" s="7">
        <v>5</v>
      </c>
      <c r="L200" s="7"/>
    </row>
    <row r="201" spans="1:12" x14ac:dyDescent="0.35">
      <c r="B201" s="2">
        <v>6</v>
      </c>
      <c r="C201" s="163">
        <v>43</v>
      </c>
      <c r="F201" s="2">
        <v>6</v>
      </c>
      <c r="G201" s="6">
        <v>4.0566037735849055E-2</v>
      </c>
      <c r="I201" s="2">
        <v>6</v>
      </c>
      <c r="J201" s="7">
        <v>6</v>
      </c>
      <c r="L201" s="7"/>
    </row>
    <row r="202" spans="1:12" x14ac:dyDescent="0.35">
      <c r="B202" s="2" t="s">
        <v>343</v>
      </c>
      <c r="C202" s="163"/>
      <c r="F202" s="2" t="s">
        <v>343</v>
      </c>
      <c r="G202" s="6">
        <v>0</v>
      </c>
      <c r="I202" s="2" t="s">
        <v>343</v>
      </c>
      <c r="J202" s="7"/>
    </row>
    <row r="203" spans="1:12" x14ac:dyDescent="0.35">
      <c r="B203" s="2" t="s">
        <v>57</v>
      </c>
      <c r="C203" s="163">
        <v>1060</v>
      </c>
      <c r="F203" s="2" t="s">
        <v>57</v>
      </c>
      <c r="G203" s="6">
        <v>1</v>
      </c>
      <c r="I203" s="2" t="s">
        <v>57</v>
      </c>
      <c r="J203" s="7">
        <v>2.0226415094339623</v>
      </c>
    </row>
    <row r="205" spans="1:12" ht="20" thickBot="1" x14ac:dyDescent="0.5">
      <c r="B205" s="5" t="s">
        <v>21</v>
      </c>
    </row>
    <row r="206" spans="1:12" ht="15" thickTop="1" x14ac:dyDescent="0.35">
      <c r="A206" s="4" t="s">
        <v>83</v>
      </c>
      <c r="B206" s="1" t="s">
        <v>111</v>
      </c>
      <c r="C206" s="1" t="s">
        <v>59</v>
      </c>
      <c r="F206" s="1" t="s">
        <v>111</v>
      </c>
      <c r="G206" s="1" t="s">
        <v>59</v>
      </c>
      <c r="I206" s="1" t="s">
        <v>162</v>
      </c>
      <c r="J206" s="1" t="s">
        <v>59</v>
      </c>
      <c r="L206" s="1"/>
    </row>
    <row r="207" spans="1:12" x14ac:dyDescent="0.35">
      <c r="B207" s="1" t="s">
        <v>59</v>
      </c>
      <c r="C207">
        <v>2024</v>
      </c>
      <c r="F207" s="1" t="s">
        <v>59</v>
      </c>
      <c r="G207">
        <v>2024</v>
      </c>
      <c r="I207" s="1" t="s">
        <v>59</v>
      </c>
      <c r="J207">
        <v>2024</v>
      </c>
    </row>
    <row r="208" spans="1:12" x14ac:dyDescent="0.35">
      <c r="B208" s="2">
        <v>1</v>
      </c>
      <c r="C208" s="163">
        <v>215</v>
      </c>
      <c r="F208" s="2">
        <v>1</v>
      </c>
      <c r="G208" s="6">
        <v>0.2024482109227872</v>
      </c>
      <c r="I208" s="2">
        <v>1</v>
      </c>
      <c r="J208" s="7">
        <v>1</v>
      </c>
      <c r="L208" s="7"/>
    </row>
    <row r="209" spans="1:12" x14ac:dyDescent="0.35">
      <c r="B209" s="2">
        <v>2</v>
      </c>
      <c r="C209" s="163">
        <v>600</v>
      </c>
      <c r="F209" s="2">
        <v>2</v>
      </c>
      <c r="G209" s="6">
        <v>0.56497175141242939</v>
      </c>
      <c r="I209" s="2">
        <v>2</v>
      </c>
      <c r="J209" s="7">
        <v>2</v>
      </c>
      <c r="L209" s="7"/>
    </row>
    <row r="210" spans="1:12" x14ac:dyDescent="0.35">
      <c r="B210" s="2">
        <v>3</v>
      </c>
      <c r="C210" s="163">
        <v>149</v>
      </c>
      <c r="F210" s="2">
        <v>3</v>
      </c>
      <c r="G210" s="6">
        <v>0.14030131826741996</v>
      </c>
      <c r="I210" s="2">
        <v>3</v>
      </c>
      <c r="J210" s="7">
        <v>3</v>
      </c>
      <c r="L210" s="7"/>
    </row>
    <row r="211" spans="1:12" x14ac:dyDescent="0.35">
      <c r="B211" s="2">
        <v>4</v>
      </c>
      <c r="C211" s="163">
        <v>32</v>
      </c>
      <c r="F211" s="2">
        <v>4</v>
      </c>
      <c r="G211" s="6">
        <v>3.0131826741996232E-2</v>
      </c>
      <c r="I211" s="2">
        <v>4</v>
      </c>
      <c r="J211" s="7">
        <v>4</v>
      </c>
      <c r="L211" s="7"/>
    </row>
    <row r="212" spans="1:12" x14ac:dyDescent="0.35">
      <c r="B212" s="2">
        <v>5</v>
      </c>
      <c r="C212" s="163">
        <v>66</v>
      </c>
      <c r="F212" s="2">
        <v>5</v>
      </c>
      <c r="G212" s="6">
        <v>6.2146892655367235E-2</v>
      </c>
      <c r="I212" s="2">
        <v>5</v>
      </c>
      <c r="J212" s="7">
        <v>5</v>
      </c>
      <c r="L212" s="7"/>
    </row>
    <row r="213" spans="1:12" x14ac:dyDescent="0.35">
      <c r="B213" s="2" t="s">
        <v>343</v>
      </c>
      <c r="C213" s="163"/>
      <c r="F213" s="2" t="s">
        <v>343</v>
      </c>
      <c r="G213" s="6">
        <v>0</v>
      </c>
      <c r="I213" s="2" t="s">
        <v>343</v>
      </c>
      <c r="J213" s="7"/>
      <c r="L213" s="7"/>
    </row>
    <row r="214" spans="1:12" x14ac:dyDescent="0.35">
      <c r="B214" s="2" t="s">
        <v>57</v>
      </c>
      <c r="C214" s="163">
        <v>1062</v>
      </c>
      <c r="F214" s="2" t="s">
        <v>57</v>
      </c>
      <c r="G214" s="6">
        <v>1</v>
      </c>
      <c r="I214" s="2" t="s">
        <v>57</v>
      </c>
      <c r="J214" s="7">
        <v>2.1845574387947271</v>
      </c>
    </row>
    <row r="217" spans="1:12" ht="20" thickBot="1" x14ac:dyDescent="0.5">
      <c r="B217" s="5" t="s">
        <v>22</v>
      </c>
    </row>
    <row r="218" spans="1:12" ht="15" thickTop="1" x14ac:dyDescent="0.35">
      <c r="A218" s="4" t="s">
        <v>84</v>
      </c>
      <c r="B218" s="1" t="s">
        <v>112</v>
      </c>
      <c r="C218" s="1" t="s">
        <v>59</v>
      </c>
      <c r="F218" s="1" t="s">
        <v>112</v>
      </c>
      <c r="G218" s="1" t="s">
        <v>59</v>
      </c>
      <c r="I218" s="1" t="s">
        <v>163</v>
      </c>
      <c r="J218" s="1" t="s">
        <v>59</v>
      </c>
      <c r="L218" s="1"/>
    </row>
    <row r="219" spans="1:12" x14ac:dyDescent="0.35">
      <c r="B219" s="1" t="s">
        <v>59</v>
      </c>
      <c r="C219">
        <v>2024</v>
      </c>
      <c r="F219" s="1" t="s">
        <v>59</v>
      </c>
      <c r="G219">
        <v>2024</v>
      </c>
      <c r="I219" s="1" t="s">
        <v>59</v>
      </c>
      <c r="J219">
        <v>2024</v>
      </c>
    </row>
    <row r="220" spans="1:12" x14ac:dyDescent="0.35">
      <c r="B220" s="2">
        <v>1</v>
      </c>
      <c r="C220" s="163">
        <v>219</v>
      </c>
      <c r="F220" s="2">
        <v>1</v>
      </c>
      <c r="G220" s="6">
        <v>0.20660377358490567</v>
      </c>
      <c r="I220" s="2">
        <v>1</v>
      </c>
      <c r="J220" s="7">
        <v>1</v>
      </c>
      <c r="L220" s="7"/>
    </row>
    <row r="221" spans="1:12" x14ac:dyDescent="0.35">
      <c r="B221" s="2">
        <v>2</v>
      </c>
      <c r="C221" s="163">
        <v>614</v>
      </c>
      <c r="F221" s="2">
        <v>2</v>
      </c>
      <c r="G221" s="6">
        <v>0.57924528301886791</v>
      </c>
      <c r="I221" s="2">
        <v>2</v>
      </c>
      <c r="J221" s="7">
        <v>2</v>
      </c>
      <c r="L221" s="7"/>
    </row>
    <row r="222" spans="1:12" x14ac:dyDescent="0.35">
      <c r="B222" s="2">
        <v>3</v>
      </c>
      <c r="C222" s="163">
        <v>129</v>
      </c>
      <c r="F222" s="2">
        <v>3</v>
      </c>
      <c r="G222" s="6">
        <v>0.12169811320754717</v>
      </c>
      <c r="I222" s="2">
        <v>3</v>
      </c>
      <c r="J222" s="7">
        <v>3</v>
      </c>
      <c r="L222" s="7"/>
    </row>
    <row r="223" spans="1:12" x14ac:dyDescent="0.35">
      <c r="B223" s="2">
        <v>4</v>
      </c>
      <c r="C223" s="163">
        <v>37</v>
      </c>
      <c r="F223" s="2">
        <v>4</v>
      </c>
      <c r="G223" s="6">
        <v>3.490566037735849E-2</v>
      </c>
      <c r="I223" s="2">
        <v>4</v>
      </c>
      <c r="J223" s="7">
        <v>4</v>
      </c>
      <c r="L223" s="7"/>
    </row>
    <row r="224" spans="1:12" x14ac:dyDescent="0.35">
      <c r="B224" s="2">
        <v>5</v>
      </c>
      <c r="C224" s="163">
        <v>61</v>
      </c>
      <c r="F224" s="2">
        <v>5</v>
      </c>
      <c r="G224" s="6">
        <v>5.7547169811320756E-2</v>
      </c>
      <c r="I224" s="2">
        <v>5</v>
      </c>
      <c r="J224" s="7">
        <v>5</v>
      </c>
      <c r="L224" s="7"/>
    </row>
    <row r="225" spans="1:12" x14ac:dyDescent="0.35">
      <c r="B225" s="2" t="s">
        <v>343</v>
      </c>
      <c r="C225" s="163"/>
      <c r="F225" s="2" t="s">
        <v>343</v>
      </c>
      <c r="G225" s="6">
        <v>0</v>
      </c>
      <c r="I225" s="2" t="s">
        <v>343</v>
      </c>
      <c r="J225" s="7"/>
      <c r="L225" s="7"/>
    </row>
    <row r="226" spans="1:12" x14ac:dyDescent="0.35">
      <c r="B226" s="2" t="s">
        <v>57</v>
      </c>
      <c r="C226" s="163">
        <v>1060</v>
      </c>
      <c r="F226" s="2" t="s">
        <v>57</v>
      </c>
      <c r="G226" s="6">
        <v>1</v>
      </c>
      <c r="I226" s="2" t="s">
        <v>57</v>
      </c>
      <c r="J226" s="7">
        <v>2.1575471698113207</v>
      </c>
    </row>
    <row r="229" spans="1:12" ht="20" thickBot="1" x14ac:dyDescent="0.5">
      <c r="B229" s="5" t="s">
        <v>23</v>
      </c>
    </row>
    <row r="230" spans="1:12" ht="15" thickTop="1" x14ac:dyDescent="0.35">
      <c r="A230" s="4" t="s">
        <v>85</v>
      </c>
      <c r="B230" s="1" t="s">
        <v>113</v>
      </c>
      <c r="C230" s="1" t="s">
        <v>59</v>
      </c>
      <c r="F230" s="1" t="s">
        <v>113</v>
      </c>
      <c r="G230" s="1" t="s">
        <v>59</v>
      </c>
      <c r="I230" s="1" t="s">
        <v>164</v>
      </c>
      <c r="J230" s="1" t="s">
        <v>59</v>
      </c>
      <c r="L230" s="1"/>
    </row>
    <row r="231" spans="1:12" x14ac:dyDescent="0.35">
      <c r="B231" s="1" t="s">
        <v>59</v>
      </c>
      <c r="C231">
        <v>2024</v>
      </c>
      <c r="F231" s="1" t="s">
        <v>59</v>
      </c>
      <c r="G231">
        <v>2024</v>
      </c>
      <c r="I231" s="1" t="s">
        <v>59</v>
      </c>
      <c r="J231">
        <v>2024</v>
      </c>
    </row>
    <row r="232" spans="1:12" x14ac:dyDescent="0.35">
      <c r="B232" s="2">
        <v>1</v>
      </c>
      <c r="C232" s="163">
        <v>105</v>
      </c>
      <c r="F232" s="2">
        <v>1</v>
      </c>
      <c r="G232" s="6">
        <v>9.9150141643059492E-2</v>
      </c>
      <c r="I232" s="2">
        <v>1</v>
      </c>
      <c r="J232" s="7">
        <v>1</v>
      </c>
      <c r="L232" s="7"/>
    </row>
    <row r="233" spans="1:12" x14ac:dyDescent="0.35">
      <c r="B233" s="2">
        <v>2</v>
      </c>
      <c r="C233" s="163">
        <v>394</v>
      </c>
      <c r="F233" s="2">
        <v>2</v>
      </c>
      <c r="G233" s="6">
        <v>0.37204910292728988</v>
      </c>
      <c r="I233" s="2">
        <v>2</v>
      </c>
      <c r="J233" s="7">
        <v>2</v>
      </c>
      <c r="L233" s="7"/>
    </row>
    <row r="234" spans="1:12" x14ac:dyDescent="0.35">
      <c r="B234" s="2">
        <v>3</v>
      </c>
      <c r="C234" s="163">
        <v>395</v>
      </c>
      <c r="F234" s="2">
        <v>3</v>
      </c>
      <c r="G234" s="6">
        <v>0.37299338999055714</v>
      </c>
      <c r="I234" s="2">
        <v>3</v>
      </c>
      <c r="J234" s="7">
        <v>3</v>
      </c>
      <c r="L234" s="7"/>
    </row>
    <row r="235" spans="1:12" x14ac:dyDescent="0.35">
      <c r="B235" s="2">
        <v>4</v>
      </c>
      <c r="C235" s="163">
        <v>116</v>
      </c>
      <c r="F235" s="2">
        <v>4</v>
      </c>
      <c r="G235" s="6">
        <v>0.10953729933899906</v>
      </c>
      <c r="I235" s="2">
        <v>4</v>
      </c>
      <c r="J235" s="7">
        <v>4</v>
      </c>
      <c r="L235" s="7"/>
    </row>
    <row r="236" spans="1:12" x14ac:dyDescent="0.35">
      <c r="B236" s="2">
        <v>5</v>
      </c>
      <c r="C236" s="163">
        <v>49</v>
      </c>
      <c r="F236" s="2">
        <v>5</v>
      </c>
      <c r="G236" s="6">
        <v>4.6270066100094431E-2</v>
      </c>
      <c r="I236" s="2">
        <v>5</v>
      </c>
      <c r="J236" s="7">
        <v>5</v>
      </c>
      <c r="L236" s="7"/>
    </row>
    <row r="237" spans="1:12" x14ac:dyDescent="0.35">
      <c r="B237" s="2" t="s">
        <v>343</v>
      </c>
      <c r="C237" s="163"/>
      <c r="F237" s="2" t="s">
        <v>343</v>
      </c>
      <c r="G237" s="6">
        <v>0</v>
      </c>
      <c r="I237" s="2" t="s">
        <v>343</v>
      </c>
      <c r="J237" s="7"/>
      <c r="L237" s="7"/>
    </row>
    <row r="238" spans="1:12" x14ac:dyDescent="0.35">
      <c r="B238" s="2" t="s">
        <v>57</v>
      </c>
      <c r="C238" s="163">
        <v>1059</v>
      </c>
      <c r="F238" s="2" t="s">
        <v>57</v>
      </c>
      <c r="G238" s="6">
        <v>1</v>
      </c>
      <c r="I238" s="2" t="s">
        <v>57</v>
      </c>
      <c r="J238" s="7">
        <v>2.631728045325779</v>
      </c>
    </row>
    <row r="241" spans="1:12" ht="20" thickBot="1" x14ac:dyDescent="0.5">
      <c r="B241" s="5" t="s">
        <v>24</v>
      </c>
    </row>
    <row r="242" spans="1:12" ht="15" thickTop="1" x14ac:dyDescent="0.35">
      <c r="A242" s="4" t="s">
        <v>91</v>
      </c>
      <c r="B242" s="1" t="s">
        <v>114</v>
      </c>
      <c r="C242" s="1" t="s">
        <v>59</v>
      </c>
      <c r="F242" s="1" t="s">
        <v>114</v>
      </c>
      <c r="G242" s="1" t="s">
        <v>59</v>
      </c>
      <c r="I242" s="1" t="s">
        <v>165</v>
      </c>
      <c r="J242" s="1" t="s">
        <v>59</v>
      </c>
      <c r="L242" s="1"/>
    </row>
    <row r="243" spans="1:12" x14ac:dyDescent="0.35">
      <c r="B243" s="1" t="s">
        <v>59</v>
      </c>
      <c r="C243">
        <v>2024</v>
      </c>
      <c r="F243" s="1" t="s">
        <v>59</v>
      </c>
      <c r="G243">
        <v>2024</v>
      </c>
      <c r="I243" s="1" t="s">
        <v>59</v>
      </c>
      <c r="J243">
        <v>2024</v>
      </c>
    </row>
    <row r="244" spans="1:12" x14ac:dyDescent="0.35">
      <c r="B244" s="2">
        <v>1</v>
      </c>
      <c r="C244" s="163">
        <v>130</v>
      </c>
      <c r="F244" s="2">
        <v>1</v>
      </c>
      <c r="G244" s="6">
        <v>0.12310606060606061</v>
      </c>
      <c r="I244" s="2">
        <v>1</v>
      </c>
      <c r="J244" s="7">
        <v>1</v>
      </c>
      <c r="L244" s="7"/>
    </row>
    <row r="245" spans="1:12" x14ac:dyDescent="0.35">
      <c r="B245" s="2">
        <v>2</v>
      </c>
      <c r="C245" s="163">
        <v>406</v>
      </c>
      <c r="F245" s="2">
        <v>2</v>
      </c>
      <c r="G245" s="6">
        <v>0.38446969696969696</v>
      </c>
      <c r="I245" s="2">
        <v>2</v>
      </c>
      <c r="J245" s="7">
        <v>2</v>
      </c>
      <c r="L245" s="7"/>
    </row>
    <row r="246" spans="1:12" x14ac:dyDescent="0.35">
      <c r="B246" s="2">
        <v>3</v>
      </c>
      <c r="C246" s="163">
        <v>298</v>
      </c>
      <c r="F246" s="2">
        <v>3</v>
      </c>
      <c r="G246" s="6">
        <v>0.28219696969696972</v>
      </c>
      <c r="I246" s="2">
        <v>3</v>
      </c>
      <c r="J246" s="7">
        <v>3</v>
      </c>
      <c r="L246" s="7"/>
    </row>
    <row r="247" spans="1:12" x14ac:dyDescent="0.35">
      <c r="B247" s="2">
        <v>4</v>
      </c>
      <c r="C247" s="163">
        <v>109</v>
      </c>
      <c r="F247" s="2">
        <v>4</v>
      </c>
      <c r="G247" s="6">
        <v>0.10321969696969698</v>
      </c>
      <c r="I247" s="2">
        <v>4</v>
      </c>
      <c r="J247" s="7">
        <v>4</v>
      </c>
      <c r="L247" s="7"/>
    </row>
    <row r="248" spans="1:12" x14ac:dyDescent="0.35">
      <c r="B248" s="2">
        <v>5</v>
      </c>
      <c r="C248" s="163">
        <v>113</v>
      </c>
      <c r="F248" s="2">
        <v>5</v>
      </c>
      <c r="G248" s="6">
        <v>0.10700757575757576</v>
      </c>
      <c r="I248" s="2">
        <v>5</v>
      </c>
      <c r="J248" s="7">
        <v>5</v>
      </c>
      <c r="L248" s="7"/>
    </row>
    <row r="249" spans="1:12" x14ac:dyDescent="0.35">
      <c r="B249" s="2" t="s">
        <v>343</v>
      </c>
      <c r="C249" s="163"/>
      <c r="F249" s="2" t="s">
        <v>343</v>
      </c>
      <c r="G249" s="6">
        <v>0</v>
      </c>
      <c r="I249" s="2" t="s">
        <v>343</v>
      </c>
      <c r="J249" s="7"/>
      <c r="L249" s="7"/>
    </row>
    <row r="250" spans="1:12" x14ac:dyDescent="0.35">
      <c r="B250" s="2" t="s">
        <v>57</v>
      </c>
      <c r="C250" s="163">
        <v>1056</v>
      </c>
      <c r="F250" s="2" t="s">
        <v>57</v>
      </c>
      <c r="G250" s="6">
        <v>1</v>
      </c>
      <c r="I250" s="2" t="s">
        <v>57</v>
      </c>
      <c r="J250" s="7">
        <v>2.6865530303030303</v>
      </c>
    </row>
    <row r="253" spans="1:12" ht="20" thickBot="1" x14ac:dyDescent="0.5">
      <c r="B253" s="5" t="s">
        <v>25</v>
      </c>
    </row>
    <row r="254" spans="1:12" ht="15" thickTop="1" x14ac:dyDescent="0.35">
      <c r="A254" s="4" t="s">
        <v>92</v>
      </c>
      <c r="B254" s="1" t="s">
        <v>137</v>
      </c>
      <c r="C254" s="1" t="s">
        <v>59</v>
      </c>
      <c r="F254" s="1" t="s">
        <v>137</v>
      </c>
      <c r="G254" s="1" t="s">
        <v>59</v>
      </c>
      <c r="I254" s="1" t="s">
        <v>166</v>
      </c>
      <c r="J254" s="1" t="s">
        <v>59</v>
      </c>
      <c r="L254" s="1"/>
    </row>
    <row r="255" spans="1:12" x14ac:dyDescent="0.35">
      <c r="B255" s="1" t="s">
        <v>59</v>
      </c>
      <c r="C255">
        <v>2024</v>
      </c>
      <c r="F255" s="1" t="s">
        <v>59</v>
      </c>
      <c r="G255">
        <v>2024</v>
      </c>
      <c r="I255" s="1" t="s">
        <v>59</v>
      </c>
      <c r="J255">
        <v>2024</v>
      </c>
    </row>
    <row r="256" spans="1:12" x14ac:dyDescent="0.35">
      <c r="B256" s="2">
        <v>1</v>
      </c>
      <c r="C256" s="163">
        <v>165</v>
      </c>
      <c r="F256" s="2">
        <v>1</v>
      </c>
      <c r="G256" s="6">
        <v>0.15536723163841809</v>
      </c>
      <c r="I256" s="2">
        <v>1</v>
      </c>
      <c r="J256" s="7">
        <v>1</v>
      </c>
      <c r="L256" s="7"/>
    </row>
    <row r="257" spans="1:12" x14ac:dyDescent="0.35">
      <c r="B257" s="2">
        <v>2</v>
      </c>
      <c r="C257" s="163">
        <v>468</v>
      </c>
      <c r="F257" s="2">
        <v>2</v>
      </c>
      <c r="G257" s="6">
        <v>0.44067796610169491</v>
      </c>
      <c r="I257" s="2">
        <v>2</v>
      </c>
      <c r="J257" s="7">
        <v>2</v>
      </c>
      <c r="L257" s="7"/>
    </row>
    <row r="258" spans="1:12" x14ac:dyDescent="0.35">
      <c r="B258" s="2">
        <v>3</v>
      </c>
      <c r="C258" s="163">
        <v>287</v>
      </c>
      <c r="F258" s="2">
        <v>3</v>
      </c>
      <c r="G258" s="6">
        <v>0.27024482109227871</v>
      </c>
      <c r="I258" s="2">
        <v>3</v>
      </c>
      <c r="J258" s="7">
        <v>3</v>
      </c>
      <c r="L258" s="7"/>
    </row>
    <row r="259" spans="1:12" x14ac:dyDescent="0.35">
      <c r="B259" s="2">
        <v>4</v>
      </c>
      <c r="C259" s="163">
        <v>97</v>
      </c>
      <c r="F259" s="2">
        <v>4</v>
      </c>
      <c r="G259" s="6">
        <v>9.1337099811676078E-2</v>
      </c>
      <c r="I259" s="2">
        <v>4</v>
      </c>
      <c r="J259" s="7">
        <v>4</v>
      </c>
      <c r="L259" s="7"/>
    </row>
    <row r="260" spans="1:12" x14ac:dyDescent="0.35">
      <c r="B260" s="2">
        <v>5</v>
      </c>
      <c r="C260" s="163">
        <v>24</v>
      </c>
      <c r="F260" s="2">
        <v>5</v>
      </c>
      <c r="G260" s="6">
        <v>2.2598870056497175E-2</v>
      </c>
      <c r="I260" s="2">
        <v>5</v>
      </c>
      <c r="J260" s="7">
        <v>5</v>
      </c>
      <c r="L260" s="7"/>
    </row>
    <row r="261" spans="1:12" x14ac:dyDescent="0.35">
      <c r="B261" s="2">
        <v>6</v>
      </c>
      <c r="C261" s="163">
        <v>21</v>
      </c>
      <c r="F261" s="2">
        <v>6</v>
      </c>
      <c r="G261" s="6">
        <v>1.977401129943503E-2</v>
      </c>
      <c r="I261" s="2">
        <v>6</v>
      </c>
      <c r="J261" s="7">
        <v>6</v>
      </c>
      <c r="L261" s="7"/>
    </row>
    <row r="262" spans="1:12" x14ac:dyDescent="0.35">
      <c r="B262" s="2" t="s">
        <v>343</v>
      </c>
      <c r="C262" s="163"/>
      <c r="F262" s="2" t="s">
        <v>343</v>
      </c>
      <c r="G262" s="6">
        <v>0</v>
      </c>
      <c r="I262" s="2" t="s">
        <v>343</v>
      </c>
      <c r="J262" s="7"/>
    </row>
    <row r="263" spans="1:12" x14ac:dyDescent="0.35">
      <c r="B263" s="2" t="s">
        <v>57</v>
      </c>
      <c r="C263" s="163">
        <v>1062</v>
      </c>
      <c r="F263" s="2" t="s">
        <v>57</v>
      </c>
      <c r="G263" s="6">
        <v>1</v>
      </c>
      <c r="I263" s="2" t="s">
        <v>57</v>
      </c>
      <c r="J263" s="7">
        <v>2.4444444444444446</v>
      </c>
    </row>
    <row r="265" spans="1:12" ht="20" thickBot="1" x14ac:dyDescent="0.5">
      <c r="B265" s="5" t="s">
        <v>26</v>
      </c>
    </row>
    <row r="266" spans="1:12" ht="15" thickTop="1" x14ac:dyDescent="0.35">
      <c r="A266" s="4" t="s">
        <v>93</v>
      </c>
      <c r="B266" s="1" t="s">
        <v>115</v>
      </c>
      <c r="C266" s="1" t="s">
        <v>59</v>
      </c>
      <c r="F266" s="1" t="s">
        <v>115</v>
      </c>
      <c r="G266" s="1" t="s">
        <v>59</v>
      </c>
      <c r="I266" s="1" t="s">
        <v>167</v>
      </c>
      <c r="J266" s="1" t="s">
        <v>59</v>
      </c>
      <c r="L266" s="1"/>
    </row>
    <row r="267" spans="1:12" x14ac:dyDescent="0.35">
      <c r="B267" s="1" t="s">
        <v>59</v>
      </c>
      <c r="C267">
        <v>2024</v>
      </c>
      <c r="F267" s="1" t="s">
        <v>59</v>
      </c>
      <c r="G267">
        <v>2024</v>
      </c>
      <c r="I267" s="1" t="s">
        <v>59</v>
      </c>
      <c r="J267">
        <v>2024</v>
      </c>
    </row>
    <row r="268" spans="1:12" x14ac:dyDescent="0.35">
      <c r="B268" s="2">
        <v>1</v>
      </c>
      <c r="C268" s="163">
        <v>164</v>
      </c>
      <c r="F268" s="2">
        <v>1</v>
      </c>
      <c r="G268" s="6">
        <v>0.15457115928369464</v>
      </c>
      <c r="I268" s="2">
        <v>1</v>
      </c>
      <c r="J268" s="7">
        <v>1</v>
      </c>
      <c r="L268" s="7"/>
    </row>
    <row r="269" spans="1:12" x14ac:dyDescent="0.35">
      <c r="B269" s="2">
        <v>2</v>
      </c>
      <c r="C269" s="163">
        <v>404</v>
      </c>
      <c r="F269" s="2">
        <v>2</v>
      </c>
      <c r="G269" s="6">
        <v>0.38077285579641845</v>
      </c>
      <c r="I269" s="2">
        <v>2</v>
      </c>
      <c r="J269" s="7">
        <v>2</v>
      </c>
      <c r="L269" s="7"/>
    </row>
    <row r="270" spans="1:12" x14ac:dyDescent="0.35">
      <c r="B270" s="2">
        <v>3</v>
      </c>
      <c r="C270" s="163">
        <v>305</v>
      </c>
      <c r="F270" s="2">
        <v>3</v>
      </c>
      <c r="G270" s="6">
        <v>0.28746465598491988</v>
      </c>
      <c r="I270" s="2">
        <v>3</v>
      </c>
      <c r="J270" s="7">
        <v>3</v>
      </c>
      <c r="L270" s="7"/>
    </row>
    <row r="271" spans="1:12" x14ac:dyDescent="0.35">
      <c r="B271" s="2">
        <v>4</v>
      </c>
      <c r="C271" s="163">
        <v>127</v>
      </c>
      <c r="F271" s="2">
        <v>4</v>
      </c>
      <c r="G271" s="6">
        <v>0.11969839773798303</v>
      </c>
      <c r="I271" s="2">
        <v>4</v>
      </c>
      <c r="J271" s="7">
        <v>4</v>
      </c>
      <c r="L271" s="7"/>
    </row>
    <row r="272" spans="1:12" x14ac:dyDescent="0.35">
      <c r="B272" s="2">
        <v>5</v>
      </c>
      <c r="C272" s="163">
        <v>35</v>
      </c>
      <c r="F272" s="2">
        <v>5</v>
      </c>
      <c r="G272" s="6">
        <v>3.2987747408105561E-2</v>
      </c>
      <c r="I272" s="2">
        <v>5</v>
      </c>
      <c r="J272" s="7">
        <v>5</v>
      </c>
      <c r="L272" s="7"/>
    </row>
    <row r="273" spans="1:12" x14ac:dyDescent="0.35">
      <c r="B273" s="2">
        <v>6</v>
      </c>
      <c r="C273" s="163">
        <v>26</v>
      </c>
      <c r="F273" s="2">
        <v>6</v>
      </c>
      <c r="G273" s="6">
        <v>2.4505183788878417E-2</v>
      </c>
      <c r="I273" s="2">
        <v>6</v>
      </c>
      <c r="J273" s="7">
        <v>6</v>
      </c>
      <c r="L273" s="7"/>
    </row>
    <row r="274" spans="1:12" x14ac:dyDescent="0.35">
      <c r="B274" s="2" t="s">
        <v>343</v>
      </c>
      <c r="C274" s="163"/>
      <c r="F274" s="2" t="s">
        <v>343</v>
      </c>
      <c r="G274" s="6">
        <v>0</v>
      </c>
      <c r="I274" s="2" t="s">
        <v>343</v>
      </c>
      <c r="J274" s="7"/>
    </row>
    <row r="275" spans="1:12" x14ac:dyDescent="0.35">
      <c r="B275" s="2" t="s">
        <v>57</v>
      </c>
      <c r="C275" s="163">
        <v>1061</v>
      </c>
      <c r="F275" s="2" t="s">
        <v>57</v>
      </c>
      <c r="G275" s="6">
        <v>1</v>
      </c>
      <c r="I275" s="2" t="s">
        <v>57</v>
      </c>
      <c r="J275" s="7">
        <v>2.5692742695570217</v>
      </c>
    </row>
    <row r="277" spans="1:12" ht="20" thickBot="1" x14ac:dyDescent="0.5">
      <c r="B277" s="5" t="s">
        <v>27</v>
      </c>
    </row>
    <row r="278" spans="1:12" ht="15" thickTop="1" x14ac:dyDescent="0.35">
      <c r="A278" s="4" t="s">
        <v>94</v>
      </c>
      <c r="B278" s="1" t="s">
        <v>116</v>
      </c>
      <c r="C278" s="1" t="s">
        <v>59</v>
      </c>
      <c r="F278" s="1" t="s">
        <v>116</v>
      </c>
      <c r="G278" s="1" t="s">
        <v>59</v>
      </c>
      <c r="I278" s="1" t="s">
        <v>168</v>
      </c>
      <c r="J278" s="1" t="s">
        <v>59</v>
      </c>
      <c r="L278" s="1"/>
    </row>
    <row r="279" spans="1:12" x14ac:dyDescent="0.35">
      <c r="B279" s="1" t="s">
        <v>59</v>
      </c>
      <c r="C279">
        <v>2024</v>
      </c>
      <c r="F279" s="1" t="s">
        <v>59</v>
      </c>
      <c r="G279">
        <v>2024</v>
      </c>
      <c r="I279" s="1" t="s">
        <v>59</v>
      </c>
      <c r="J279">
        <v>2024</v>
      </c>
    </row>
    <row r="280" spans="1:12" x14ac:dyDescent="0.35">
      <c r="B280" s="2">
        <v>1</v>
      </c>
      <c r="C280" s="163">
        <v>700</v>
      </c>
      <c r="F280" s="2">
        <v>1</v>
      </c>
      <c r="G280" s="6">
        <v>0.660377358490566</v>
      </c>
      <c r="I280" s="2">
        <v>1</v>
      </c>
      <c r="J280" s="7">
        <v>1</v>
      </c>
      <c r="L280" s="7"/>
    </row>
    <row r="281" spans="1:12" x14ac:dyDescent="0.35">
      <c r="B281" s="2">
        <v>2</v>
      </c>
      <c r="C281" s="163">
        <v>192</v>
      </c>
      <c r="F281" s="2">
        <v>2</v>
      </c>
      <c r="G281" s="6">
        <v>0.1811320754716981</v>
      </c>
      <c r="I281" s="2">
        <v>2</v>
      </c>
      <c r="J281" s="7">
        <v>2</v>
      </c>
      <c r="L281" s="7"/>
    </row>
    <row r="282" spans="1:12" x14ac:dyDescent="0.35">
      <c r="B282" s="2">
        <v>3</v>
      </c>
      <c r="C282" s="163">
        <v>98</v>
      </c>
      <c r="F282" s="2">
        <v>3</v>
      </c>
      <c r="G282" s="6">
        <v>9.2452830188679239E-2</v>
      </c>
      <c r="I282" s="2">
        <v>3</v>
      </c>
      <c r="J282" s="7">
        <v>3</v>
      </c>
      <c r="L282" s="7"/>
    </row>
    <row r="283" spans="1:12" x14ac:dyDescent="0.35">
      <c r="B283" s="2">
        <v>4</v>
      </c>
      <c r="C283" s="163">
        <v>27</v>
      </c>
      <c r="F283" s="2">
        <v>4</v>
      </c>
      <c r="G283" s="6">
        <v>2.5471698113207548E-2</v>
      </c>
      <c r="I283" s="2">
        <v>4</v>
      </c>
      <c r="J283" s="7">
        <v>4</v>
      </c>
      <c r="L283" s="7"/>
    </row>
    <row r="284" spans="1:12" x14ac:dyDescent="0.35">
      <c r="B284" s="2">
        <v>5</v>
      </c>
      <c r="C284" s="163">
        <v>15</v>
      </c>
      <c r="F284" s="2">
        <v>5</v>
      </c>
      <c r="G284" s="6">
        <v>1.4150943396226415E-2</v>
      </c>
      <c r="I284" s="2">
        <v>5</v>
      </c>
      <c r="J284" s="7">
        <v>5</v>
      </c>
      <c r="L284" s="7"/>
    </row>
    <row r="285" spans="1:12" x14ac:dyDescent="0.35">
      <c r="B285" s="2">
        <v>6</v>
      </c>
      <c r="C285" s="163">
        <v>28</v>
      </c>
      <c r="F285" s="2">
        <v>6</v>
      </c>
      <c r="G285" s="6">
        <v>2.6415094339622643E-2</v>
      </c>
      <c r="I285" s="2">
        <v>6</v>
      </c>
      <c r="J285" s="7">
        <v>6</v>
      </c>
      <c r="L285" s="7"/>
    </row>
    <row r="286" spans="1:12" x14ac:dyDescent="0.35">
      <c r="B286" s="2" t="s">
        <v>343</v>
      </c>
      <c r="C286" s="163"/>
      <c r="F286" s="2" t="s">
        <v>343</v>
      </c>
      <c r="G286" s="6">
        <v>0</v>
      </c>
      <c r="I286" s="2" t="s">
        <v>343</v>
      </c>
      <c r="J286" s="7"/>
    </row>
    <row r="287" spans="1:12" x14ac:dyDescent="0.35">
      <c r="B287" s="2" t="s">
        <v>57</v>
      </c>
      <c r="C287" s="163">
        <v>1060</v>
      </c>
      <c r="F287" s="2" t="s">
        <v>57</v>
      </c>
      <c r="G287" s="6">
        <v>1</v>
      </c>
      <c r="I287" s="2" t="s">
        <v>57</v>
      </c>
      <c r="J287" s="7">
        <v>1.631132075471698</v>
      </c>
    </row>
    <row r="289" spans="1:12" ht="20" thickBot="1" x14ac:dyDescent="0.5">
      <c r="B289" s="5" t="s">
        <v>28</v>
      </c>
    </row>
    <row r="290" spans="1:12" ht="15" thickTop="1" x14ac:dyDescent="0.35">
      <c r="A290" s="4" t="s">
        <v>95</v>
      </c>
      <c r="B290" s="1" t="s">
        <v>117</v>
      </c>
      <c r="C290" s="1" t="s">
        <v>59</v>
      </c>
      <c r="F290" s="1" t="s">
        <v>117</v>
      </c>
      <c r="G290" s="1" t="s">
        <v>59</v>
      </c>
      <c r="I290" s="1" t="s">
        <v>169</v>
      </c>
      <c r="J290" s="1" t="s">
        <v>59</v>
      </c>
      <c r="L290" s="1"/>
    </row>
    <row r="291" spans="1:12" x14ac:dyDescent="0.35">
      <c r="B291" s="1" t="s">
        <v>59</v>
      </c>
      <c r="C291">
        <v>2024</v>
      </c>
      <c r="F291" s="1" t="s">
        <v>59</v>
      </c>
      <c r="G291">
        <v>2024</v>
      </c>
      <c r="I291" s="1" t="s">
        <v>59</v>
      </c>
      <c r="J291">
        <v>2024</v>
      </c>
    </row>
    <row r="292" spans="1:12" x14ac:dyDescent="0.35">
      <c r="B292" s="2">
        <v>1</v>
      </c>
      <c r="C292" s="163">
        <v>785</v>
      </c>
      <c r="F292" s="2">
        <v>1</v>
      </c>
      <c r="G292" s="6">
        <v>0.74196597353497162</v>
      </c>
      <c r="I292" s="2">
        <v>1</v>
      </c>
      <c r="J292" s="7">
        <v>1</v>
      </c>
      <c r="L292" s="7"/>
    </row>
    <row r="293" spans="1:12" x14ac:dyDescent="0.35">
      <c r="B293" s="2">
        <v>2</v>
      </c>
      <c r="C293" s="163">
        <v>149</v>
      </c>
      <c r="F293" s="2">
        <v>2</v>
      </c>
      <c r="G293" s="6">
        <v>0.14083175803402648</v>
      </c>
      <c r="I293" s="2">
        <v>2</v>
      </c>
      <c r="J293" s="7">
        <v>2</v>
      </c>
      <c r="L293" s="7"/>
    </row>
    <row r="294" spans="1:12" x14ac:dyDescent="0.35">
      <c r="B294" s="2">
        <v>3</v>
      </c>
      <c r="C294" s="163">
        <v>58</v>
      </c>
      <c r="F294" s="2">
        <v>3</v>
      </c>
      <c r="G294" s="6">
        <v>5.4820415879017016E-2</v>
      </c>
      <c r="I294" s="2">
        <v>3</v>
      </c>
      <c r="J294" s="7">
        <v>3</v>
      </c>
      <c r="L294" s="7"/>
    </row>
    <row r="295" spans="1:12" x14ac:dyDescent="0.35">
      <c r="B295" s="2">
        <v>4</v>
      </c>
      <c r="C295" s="163">
        <v>14</v>
      </c>
      <c r="F295" s="2">
        <v>4</v>
      </c>
      <c r="G295" s="6">
        <v>1.3232514177693762E-2</v>
      </c>
      <c r="I295" s="2">
        <v>4</v>
      </c>
      <c r="J295" s="7">
        <v>4</v>
      </c>
      <c r="L295" s="7"/>
    </row>
    <row r="296" spans="1:12" x14ac:dyDescent="0.35">
      <c r="B296" s="2">
        <v>5</v>
      </c>
      <c r="C296" s="163">
        <v>18</v>
      </c>
      <c r="F296" s="2">
        <v>5</v>
      </c>
      <c r="G296" s="6">
        <v>1.7013232514177693E-2</v>
      </c>
      <c r="I296" s="2">
        <v>5</v>
      </c>
      <c r="J296" s="7">
        <v>5</v>
      </c>
      <c r="L296" s="7"/>
    </row>
    <row r="297" spans="1:12" x14ac:dyDescent="0.35">
      <c r="B297" s="2">
        <v>6</v>
      </c>
      <c r="C297" s="163">
        <v>34</v>
      </c>
      <c r="F297" s="2">
        <v>6</v>
      </c>
      <c r="G297" s="6">
        <v>3.2136105860113423E-2</v>
      </c>
      <c r="I297" s="2">
        <v>6</v>
      </c>
      <c r="J297" s="7">
        <v>6</v>
      </c>
      <c r="L297" s="7"/>
    </row>
    <row r="298" spans="1:12" x14ac:dyDescent="0.35">
      <c r="B298" s="2" t="s">
        <v>343</v>
      </c>
      <c r="C298" s="163"/>
      <c r="F298" s="2" t="s">
        <v>343</v>
      </c>
      <c r="G298" s="6">
        <v>0</v>
      </c>
      <c r="I298" s="2" t="s">
        <v>343</v>
      </c>
      <c r="J298" s="7"/>
    </row>
    <row r="299" spans="1:12" x14ac:dyDescent="0.35">
      <c r="B299" s="2" t="s">
        <v>57</v>
      </c>
      <c r="C299" s="163">
        <v>1058</v>
      </c>
      <c r="F299" s="2" t="s">
        <v>57</v>
      </c>
      <c r="G299" s="6">
        <v>1</v>
      </c>
      <c r="I299" s="2" t="s">
        <v>57</v>
      </c>
      <c r="J299" s="7">
        <v>1.5189035916824196</v>
      </c>
    </row>
    <row r="301" spans="1:12" ht="20" thickBot="1" x14ac:dyDescent="0.5">
      <c r="B301" s="5" t="s">
        <v>29</v>
      </c>
    </row>
    <row r="302" spans="1:12" ht="15" thickTop="1" x14ac:dyDescent="0.35">
      <c r="A302" s="4" t="s">
        <v>97</v>
      </c>
      <c r="B302" s="1" t="s">
        <v>118</v>
      </c>
      <c r="C302" s="1" t="s">
        <v>59</v>
      </c>
      <c r="F302" s="1" t="s">
        <v>118</v>
      </c>
      <c r="G302" s="1" t="s">
        <v>59</v>
      </c>
      <c r="I302" s="1" t="s">
        <v>170</v>
      </c>
      <c r="J302" s="1" t="s">
        <v>59</v>
      </c>
      <c r="L302" s="1"/>
    </row>
    <row r="303" spans="1:12" x14ac:dyDescent="0.35">
      <c r="B303" s="1" t="s">
        <v>59</v>
      </c>
      <c r="C303">
        <v>2024</v>
      </c>
      <c r="F303" s="1" t="s">
        <v>59</v>
      </c>
      <c r="G303">
        <v>2024</v>
      </c>
      <c r="I303" s="1" t="s">
        <v>59</v>
      </c>
      <c r="J303">
        <v>2024</v>
      </c>
    </row>
    <row r="304" spans="1:12" x14ac:dyDescent="0.35">
      <c r="B304" s="2">
        <v>1</v>
      </c>
      <c r="C304" s="163">
        <v>477</v>
      </c>
      <c r="F304" s="2">
        <v>1</v>
      </c>
      <c r="G304" s="6">
        <v>0.45</v>
      </c>
      <c r="I304" s="2">
        <v>1</v>
      </c>
      <c r="J304" s="7">
        <v>1</v>
      </c>
      <c r="L304" s="7"/>
    </row>
    <row r="305" spans="1:12" x14ac:dyDescent="0.35">
      <c r="B305" s="2">
        <v>2</v>
      </c>
      <c r="C305" s="163">
        <v>397</v>
      </c>
      <c r="F305" s="2">
        <v>2</v>
      </c>
      <c r="G305" s="6">
        <v>0.37452830188679243</v>
      </c>
      <c r="I305" s="2">
        <v>2</v>
      </c>
      <c r="J305" s="7">
        <v>2</v>
      </c>
      <c r="L305" s="7"/>
    </row>
    <row r="306" spans="1:12" x14ac:dyDescent="0.35">
      <c r="B306" s="2">
        <v>3</v>
      </c>
      <c r="C306" s="163">
        <v>128</v>
      </c>
      <c r="F306" s="2">
        <v>3</v>
      </c>
      <c r="G306" s="6">
        <v>0.12075471698113208</v>
      </c>
      <c r="I306" s="2">
        <v>3</v>
      </c>
      <c r="J306" s="7">
        <v>3</v>
      </c>
      <c r="L306" s="7"/>
    </row>
    <row r="307" spans="1:12" x14ac:dyDescent="0.35">
      <c r="B307" s="2">
        <v>4</v>
      </c>
      <c r="C307" s="163">
        <v>29</v>
      </c>
      <c r="F307" s="2">
        <v>4</v>
      </c>
      <c r="G307" s="6">
        <v>2.7358490566037737E-2</v>
      </c>
      <c r="I307" s="2">
        <v>4</v>
      </c>
      <c r="J307" s="7">
        <v>4</v>
      </c>
      <c r="L307" s="7"/>
    </row>
    <row r="308" spans="1:12" x14ac:dyDescent="0.35">
      <c r="B308" s="2">
        <v>5</v>
      </c>
      <c r="C308" s="163">
        <v>29</v>
      </c>
      <c r="F308" s="2">
        <v>5</v>
      </c>
      <c r="G308" s="6">
        <v>2.7358490566037737E-2</v>
      </c>
      <c r="I308" s="2">
        <v>5</v>
      </c>
      <c r="J308" s="7">
        <v>5</v>
      </c>
      <c r="L308" s="7"/>
    </row>
    <row r="309" spans="1:12" x14ac:dyDescent="0.35">
      <c r="B309" s="2" t="s">
        <v>343</v>
      </c>
      <c r="C309" s="163"/>
      <c r="F309" s="2" t="s">
        <v>343</v>
      </c>
      <c r="G309" s="6">
        <v>0</v>
      </c>
      <c r="I309" s="2" t="s">
        <v>343</v>
      </c>
      <c r="J309" s="7"/>
      <c r="L309" s="7"/>
    </row>
    <row r="310" spans="1:12" x14ac:dyDescent="0.35">
      <c r="B310" s="2" t="s">
        <v>57</v>
      </c>
      <c r="C310" s="163">
        <v>1060</v>
      </c>
      <c r="F310" s="2" t="s">
        <v>57</v>
      </c>
      <c r="G310" s="6">
        <v>1</v>
      </c>
      <c r="I310" s="2" t="s">
        <v>57</v>
      </c>
      <c r="J310" s="7">
        <v>1.8075471698113208</v>
      </c>
    </row>
    <row r="313" spans="1:12" ht="20" thickBot="1" x14ac:dyDescent="0.5">
      <c r="B313" s="5" t="s">
        <v>30</v>
      </c>
    </row>
    <row r="314" spans="1:12" ht="15" thickTop="1" x14ac:dyDescent="0.35">
      <c r="A314" s="4" t="s">
        <v>119</v>
      </c>
      <c r="B314" s="1" t="s">
        <v>120</v>
      </c>
      <c r="C314" s="1" t="s">
        <v>59</v>
      </c>
      <c r="F314" s="1" t="s">
        <v>120</v>
      </c>
      <c r="G314" s="1" t="s">
        <v>59</v>
      </c>
      <c r="I314" s="1" t="s">
        <v>171</v>
      </c>
      <c r="J314" s="1" t="s">
        <v>59</v>
      </c>
      <c r="L314" s="1"/>
    </row>
    <row r="315" spans="1:12" x14ac:dyDescent="0.35">
      <c r="B315" s="1" t="s">
        <v>59</v>
      </c>
      <c r="C315">
        <v>2024</v>
      </c>
      <c r="F315" s="1" t="s">
        <v>59</v>
      </c>
      <c r="G315">
        <v>2024</v>
      </c>
      <c r="I315" s="1" t="s">
        <v>59</v>
      </c>
      <c r="J315">
        <v>2024</v>
      </c>
    </row>
    <row r="316" spans="1:12" x14ac:dyDescent="0.35">
      <c r="B316" s="2">
        <v>1</v>
      </c>
      <c r="C316" s="163">
        <v>444</v>
      </c>
      <c r="F316" s="2">
        <v>1</v>
      </c>
      <c r="G316" s="6">
        <v>0.42005676442762535</v>
      </c>
      <c r="I316" s="2">
        <v>1</v>
      </c>
      <c r="J316" s="7">
        <v>1</v>
      </c>
      <c r="L316" s="7"/>
    </row>
    <row r="317" spans="1:12" x14ac:dyDescent="0.35">
      <c r="B317" s="2">
        <v>2</v>
      </c>
      <c r="C317" s="163">
        <v>383</v>
      </c>
      <c r="F317" s="2">
        <v>2</v>
      </c>
      <c r="G317" s="6">
        <v>0.36234626300851469</v>
      </c>
      <c r="I317" s="2">
        <v>2</v>
      </c>
      <c r="J317" s="7">
        <v>2</v>
      </c>
      <c r="L317" s="7"/>
    </row>
    <row r="318" spans="1:12" x14ac:dyDescent="0.35">
      <c r="B318" s="2">
        <v>3</v>
      </c>
      <c r="C318" s="163">
        <v>159</v>
      </c>
      <c r="F318" s="2">
        <v>3</v>
      </c>
      <c r="G318" s="6">
        <v>0.15042573320719016</v>
      </c>
      <c r="I318" s="2">
        <v>3</v>
      </c>
      <c r="J318" s="7">
        <v>3</v>
      </c>
      <c r="L318" s="7"/>
    </row>
    <row r="319" spans="1:12" x14ac:dyDescent="0.35">
      <c r="B319" s="2">
        <v>4</v>
      </c>
      <c r="C319" s="163">
        <v>40</v>
      </c>
      <c r="F319" s="2">
        <v>4</v>
      </c>
      <c r="G319" s="6">
        <v>3.7842951750236518E-2</v>
      </c>
      <c r="I319" s="2">
        <v>4</v>
      </c>
      <c r="J319" s="7">
        <v>4</v>
      </c>
      <c r="L319" s="7"/>
    </row>
    <row r="320" spans="1:12" x14ac:dyDescent="0.35">
      <c r="B320" s="2">
        <v>5</v>
      </c>
      <c r="C320" s="163">
        <v>31</v>
      </c>
      <c r="F320" s="2">
        <v>5</v>
      </c>
      <c r="G320" s="6">
        <v>2.9328287606433301E-2</v>
      </c>
      <c r="I320" s="2">
        <v>5</v>
      </c>
      <c r="J320" s="7">
        <v>5</v>
      </c>
      <c r="L320" s="7"/>
    </row>
    <row r="321" spans="1:12" x14ac:dyDescent="0.35">
      <c r="B321" s="2" t="s">
        <v>343</v>
      </c>
      <c r="C321" s="163"/>
      <c r="F321" s="2" t="s">
        <v>343</v>
      </c>
      <c r="G321" s="6">
        <v>0</v>
      </c>
      <c r="I321" s="2" t="s">
        <v>343</v>
      </c>
      <c r="J321" s="7"/>
      <c r="L321" s="7"/>
    </row>
    <row r="322" spans="1:12" x14ac:dyDescent="0.35">
      <c r="B322" s="2" t="s">
        <v>57</v>
      </c>
      <c r="C322" s="163">
        <v>1057</v>
      </c>
      <c r="F322" s="2" t="s">
        <v>57</v>
      </c>
      <c r="G322" s="6">
        <v>1</v>
      </c>
      <c r="I322" s="2" t="s">
        <v>57</v>
      </c>
      <c r="J322" s="7">
        <v>1.8940397350993377</v>
      </c>
    </row>
    <row r="325" spans="1:12" ht="20" thickBot="1" x14ac:dyDescent="0.5">
      <c r="B325" s="5" t="s">
        <v>31</v>
      </c>
    </row>
    <row r="326" spans="1:12" ht="15" thickTop="1" x14ac:dyDescent="0.35">
      <c r="A326" s="4" t="s">
        <v>124</v>
      </c>
      <c r="B326" s="1" t="s">
        <v>121</v>
      </c>
      <c r="C326" s="1" t="s">
        <v>59</v>
      </c>
      <c r="F326" s="1" t="s">
        <v>121</v>
      </c>
      <c r="G326" s="1" t="s">
        <v>59</v>
      </c>
      <c r="I326" s="1" t="s">
        <v>172</v>
      </c>
      <c r="J326" s="1" t="s">
        <v>59</v>
      </c>
      <c r="L326" s="1"/>
    </row>
    <row r="327" spans="1:12" x14ac:dyDescent="0.35">
      <c r="B327" s="1" t="s">
        <v>59</v>
      </c>
      <c r="C327">
        <v>2024</v>
      </c>
      <c r="F327" s="1" t="s">
        <v>59</v>
      </c>
      <c r="G327">
        <v>2024</v>
      </c>
      <c r="I327" s="1" t="s">
        <v>59</v>
      </c>
      <c r="J327">
        <v>2024</v>
      </c>
    </row>
    <row r="328" spans="1:12" x14ac:dyDescent="0.35">
      <c r="B328" s="2">
        <v>1</v>
      </c>
      <c r="C328" s="163">
        <v>260</v>
      </c>
      <c r="F328" s="2">
        <v>1</v>
      </c>
      <c r="G328" s="6">
        <v>0.24551463644948066</v>
      </c>
      <c r="I328" s="2">
        <v>1</v>
      </c>
      <c r="J328" s="7">
        <v>1</v>
      </c>
      <c r="L328" s="7"/>
    </row>
    <row r="329" spans="1:12" x14ac:dyDescent="0.35">
      <c r="B329" s="2">
        <v>2</v>
      </c>
      <c r="C329" s="163">
        <v>359</v>
      </c>
      <c r="F329" s="2">
        <v>2</v>
      </c>
      <c r="G329" s="6">
        <v>0.33899905571293676</v>
      </c>
      <c r="I329" s="2">
        <v>2</v>
      </c>
      <c r="J329" s="7">
        <v>2</v>
      </c>
      <c r="L329" s="7"/>
    </row>
    <row r="330" spans="1:12" x14ac:dyDescent="0.35">
      <c r="B330" s="2">
        <v>3</v>
      </c>
      <c r="C330" s="163">
        <v>253</v>
      </c>
      <c r="F330" s="2">
        <v>3</v>
      </c>
      <c r="G330" s="6">
        <v>0.23890462700661</v>
      </c>
      <c r="I330" s="2">
        <v>3</v>
      </c>
      <c r="J330" s="7">
        <v>3</v>
      </c>
      <c r="L330" s="7"/>
    </row>
    <row r="331" spans="1:12" x14ac:dyDescent="0.35">
      <c r="B331" s="2">
        <v>4</v>
      </c>
      <c r="C331" s="163">
        <v>88</v>
      </c>
      <c r="F331" s="2">
        <v>4</v>
      </c>
      <c r="G331" s="6">
        <v>8.3097261567516525E-2</v>
      </c>
      <c r="I331" s="2">
        <v>4</v>
      </c>
      <c r="J331" s="7">
        <v>4</v>
      </c>
      <c r="L331" s="7"/>
    </row>
    <row r="332" spans="1:12" x14ac:dyDescent="0.35">
      <c r="B332" s="2">
        <v>5</v>
      </c>
      <c r="C332" s="163">
        <v>99</v>
      </c>
      <c r="F332" s="2">
        <v>5</v>
      </c>
      <c r="G332" s="6">
        <v>9.3484419263456089E-2</v>
      </c>
      <c r="I332" s="2">
        <v>5</v>
      </c>
      <c r="J332" s="7">
        <v>5</v>
      </c>
      <c r="L332" s="7"/>
    </row>
    <row r="333" spans="1:12" x14ac:dyDescent="0.35">
      <c r="B333" s="2" t="s">
        <v>343</v>
      </c>
      <c r="C333" s="163"/>
      <c r="F333" s="2" t="s">
        <v>343</v>
      </c>
      <c r="G333" s="6">
        <v>0</v>
      </c>
      <c r="I333" s="2" t="s">
        <v>343</v>
      </c>
      <c r="J333" s="7"/>
      <c r="L333" s="7"/>
    </row>
    <row r="334" spans="1:12" x14ac:dyDescent="0.35">
      <c r="B334" s="2" t="s">
        <v>57</v>
      </c>
      <c r="C334" s="163">
        <v>1059</v>
      </c>
      <c r="F334" s="2" t="s">
        <v>57</v>
      </c>
      <c r="G334" s="6">
        <v>1</v>
      </c>
      <c r="I334" s="2" t="s">
        <v>57</v>
      </c>
      <c r="J334" s="7">
        <v>2.4400377714825305</v>
      </c>
    </row>
    <row r="337" spans="1:12" ht="20" thickBot="1" x14ac:dyDescent="0.5">
      <c r="B337" s="5" t="s">
        <v>32</v>
      </c>
    </row>
    <row r="338" spans="1:12" ht="15" thickTop="1" x14ac:dyDescent="0.35">
      <c r="A338" s="4" t="s">
        <v>123</v>
      </c>
      <c r="B338" s="1" t="s">
        <v>122</v>
      </c>
      <c r="C338" s="1" t="s">
        <v>59</v>
      </c>
      <c r="F338" s="1" t="s">
        <v>122</v>
      </c>
      <c r="G338" s="1" t="s">
        <v>59</v>
      </c>
      <c r="I338" s="1" t="s">
        <v>173</v>
      </c>
      <c r="J338" s="1" t="s">
        <v>59</v>
      </c>
      <c r="L338" s="1"/>
    </row>
    <row r="339" spans="1:12" x14ac:dyDescent="0.35">
      <c r="B339" s="1" t="s">
        <v>59</v>
      </c>
      <c r="C339">
        <v>2024</v>
      </c>
      <c r="F339" s="1" t="s">
        <v>59</v>
      </c>
      <c r="G339">
        <v>2024</v>
      </c>
      <c r="I339" s="1" t="s">
        <v>59</v>
      </c>
      <c r="J339">
        <v>2024</v>
      </c>
    </row>
    <row r="340" spans="1:12" x14ac:dyDescent="0.35">
      <c r="B340" s="2">
        <v>1</v>
      </c>
      <c r="C340" s="163">
        <v>117</v>
      </c>
      <c r="F340" s="2">
        <v>1</v>
      </c>
      <c r="G340" s="6">
        <v>0.11016949152542373</v>
      </c>
      <c r="I340" s="2">
        <v>1</v>
      </c>
      <c r="J340" s="7">
        <v>1</v>
      </c>
      <c r="L340" s="7"/>
    </row>
    <row r="341" spans="1:12" x14ac:dyDescent="0.35">
      <c r="B341" s="2">
        <v>2</v>
      </c>
      <c r="C341" s="163">
        <v>238</v>
      </c>
      <c r="F341" s="2">
        <v>2</v>
      </c>
      <c r="G341" s="6">
        <v>0.22410546139359699</v>
      </c>
      <c r="I341" s="2">
        <v>2</v>
      </c>
      <c r="J341" s="7">
        <v>2</v>
      </c>
      <c r="L341" s="7"/>
    </row>
    <row r="342" spans="1:12" x14ac:dyDescent="0.35">
      <c r="B342" s="2">
        <v>3</v>
      </c>
      <c r="C342" s="163">
        <v>301</v>
      </c>
      <c r="F342" s="2">
        <v>3</v>
      </c>
      <c r="G342" s="6">
        <v>0.28342749529190209</v>
      </c>
      <c r="I342" s="2">
        <v>3</v>
      </c>
      <c r="J342" s="7">
        <v>3</v>
      </c>
      <c r="L342" s="7"/>
    </row>
    <row r="343" spans="1:12" x14ac:dyDescent="0.35">
      <c r="B343" s="2">
        <v>4</v>
      </c>
      <c r="C343" s="163">
        <v>220</v>
      </c>
      <c r="F343" s="2">
        <v>4</v>
      </c>
      <c r="G343" s="6">
        <v>0.2071563088512241</v>
      </c>
      <c r="I343" s="2">
        <v>4</v>
      </c>
      <c r="J343" s="7">
        <v>4</v>
      </c>
      <c r="L343" s="7"/>
    </row>
    <row r="344" spans="1:12" x14ac:dyDescent="0.35">
      <c r="B344" s="2">
        <v>5</v>
      </c>
      <c r="C344" s="163">
        <v>87</v>
      </c>
      <c r="F344" s="2">
        <v>5</v>
      </c>
      <c r="G344" s="6">
        <v>8.1920903954802254E-2</v>
      </c>
      <c r="I344" s="2">
        <v>5</v>
      </c>
      <c r="J344" s="7">
        <v>5</v>
      </c>
      <c r="L344" s="7"/>
    </row>
    <row r="345" spans="1:12" x14ac:dyDescent="0.35">
      <c r="B345" s="2">
        <v>6</v>
      </c>
      <c r="C345" s="163">
        <v>99</v>
      </c>
      <c r="F345" s="2">
        <v>6</v>
      </c>
      <c r="G345" s="6">
        <v>9.3220338983050849E-2</v>
      </c>
      <c r="I345" s="2">
        <v>6</v>
      </c>
      <c r="J345" s="7">
        <v>6</v>
      </c>
      <c r="L345" s="7"/>
    </row>
    <row r="346" spans="1:12" x14ac:dyDescent="0.35">
      <c r="B346" s="2" t="s">
        <v>343</v>
      </c>
      <c r="C346" s="163"/>
      <c r="F346" s="2" t="s">
        <v>343</v>
      </c>
      <c r="G346" s="6">
        <v>0</v>
      </c>
      <c r="I346" s="2" t="s">
        <v>343</v>
      </c>
      <c r="J346" s="7"/>
    </row>
    <row r="347" spans="1:12" x14ac:dyDescent="0.35">
      <c r="B347" s="2" t="s">
        <v>57</v>
      </c>
      <c r="C347" s="163">
        <v>1062</v>
      </c>
      <c r="F347" s="2" t="s">
        <v>57</v>
      </c>
      <c r="G347" s="6">
        <v>1</v>
      </c>
      <c r="I347" s="2" t="s">
        <v>57</v>
      </c>
      <c r="J347" s="7">
        <v>3.2062146892655368</v>
      </c>
    </row>
    <row r="349" spans="1:12" ht="20" thickBot="1" x14ac:dyDescent="0.5">
      <c r="B349" s="5" t="s">
        <v>33</v>
      </c>
    </row>
    <row r="350" spans="1:12" ht="15" thickTop="1" x14ac:dyDescent="0.35">
      <c r="A350" s="4" t="s">
        <v>125</v>
      </c>
      <c r="B350" s="1" t="s">
        <v>138</v>
      </c>
      <c r="C350" s="1" t="s">
        <v>59</v>
      </c>
      <c r="F350" s="1" t="s">
        <v>138</v>
      </c>
      <c r="G350" s="1" t="s">
        <v>59</v>
      </c>
      <c r="I350" s="1" t="s">
        <v>174</v>
      </c>
      <c r="J350" s="1" t="s">
        <v>59</v>
      </c>
      <c r="L350" s="1"/>
    </row>
    <row r="351" spans="1:12" x14ac:dyDescent="0.35">
      <c r="B351" s="1" t="s">
        <v>59</v>
      </c>
      <c r="C351">
        <v>2024</v>
      </c>
      <c r="F351" s="1" t="s">
        <v>59</v>
      </c>
      <c r="G351">
        <v>2024</v>
      </c>
      <c r="I351" s="1" t="s">
        <v>59</v>
      </c>
      <c r="J351">
        <v>2024</v>
      </c>
    </row>
    <row r="352" spans="1:12" x14ac:dyDescent="0.35">
      <c r="B352" s="2">
        <v>1</v>
      </c>
      <c r="C352" s="163">
        <v>329</v>
      </c>
      <c r="F352" s="2">
        <v>1</v>
      </c>
      <c r="G352" s="6">
        <v>0.30979284369114879</v>
      </c>
      <c r="I352" s="2">
        <v>1</v>
      </c>
      <c r="J352" s="7">
        <v>1</v>
      </c>
      <c r="L352" s="7"/>
    </row>
    <row r="353" spans="1:12" x14ac:dyDescent="0.35">
      <c r="B353" s="2">
        <v>2</v>
      </c>
      <c r="C353" s="163">
        <v>312</v>
      </c>
      <c r="F353" s="2">
        <v>2</v>
      </c>
      <c r="G353" s="6">
        <v>0.29378531073446329</v>
      </c>
      <c r="I353" s="2">
        <v>2</v>
      </c>
      <c r="J353" s="7">
        <v>2</v>
      </c>
      <c r="L353" s="7"/>
    </row>
    <row r="354" spans="1:12" x14ac:dyDescent="0.35">
      <c r="B354" s="2">
        <v>3</v>
      </c>
      <c r="C354" s="163">
        <v>232</v>
      </c>
      <c r="F354" s="2">
        <v>3</v>
      </c>
      <c r="G354" s="6">
        <v>0.2184557438794727</v>
      </c>
      <c r="I354" s="2">
        <v>3</v>
      </c>
      <c r="J354" s="7">
        <v>3</v>
      </c>
      <c r="L354" s="7"/>
    </row>
    <row r="355" spans="1:12" x14ac:dyDescent="0.35">
      <c r="B355" s="2">
        <v>4</v>
      </c>
      <c r="C355" s="163">
        <v>87</v>
      </c>
      <c r="F355" s="2">
        <v>4</v>
      </c>
      <c r="G355" s="6">
        <v>8.1920903954802254E-2</v>
      </c>
      <c r="I355" s="2">
        <v>4</v>
      </c>
      <c r="J355" s="7">
        <v>4</v>
      </c>
      <c r="L355" s="7"/>
    </row>
    <row r="356" spans="1:12" x14ac:dyDescent="0.35">
      <c r="B356" s="2">
        <v>5</v>
      </c>
      <c r="C356" s="163">
        <v>102</v>
      </c>
      <c r="F356" s="2">
        <v>5</v>
      </c>
      <c r="G356" s="6">
        <v>9.6045197740112997E-2</v>
      </c>
      <c r="I356" s="2">
        <v>5</v>
      </c>
      <c r="J356" s="7">
        <v>5</v>
      </c>
      <c r="L356" s="7"/>
    </row>
    <row r="357" spans="1:12" x14ac:dyDescent="0.35">
      <c r="B357" s="2" t="s">
        <v>343</v>
      </c>
      <c r="C357" s="163"/>
      <c r="F357" s="2" t="s">
        <v>343</v>
      </c>
      <c r="G357" s="6">
        <v>0</v>
      </c>
      <c r="I357" s="2" t="s">
        <v>343</v>
      </c>
      <c r="J357" s="7"/>
      <c r="L357" s="7"/>
    </row>
    <row r="358" spans="1:12" x14ac:dyDescent="0.35">
      <c r="B358" s="2" t="s">
        <v>57</v>
      </c>
      <c r="C358" s="163">
        <v>1062</v>
      </c>
      <c r="F358" s="2" t="s">
        <v>57</v>
      </c>
      <c r="G358" s="6">
        <v>1</v>
      </c>
      <c r="I358" s="2" t="s">
        <v>57</v>
      </c>
      <c r="J358" s="7">
        <v>2.3606403013182673</v>
      </c>
    </row>
    <row r="361" spans="1:12" ht="20" thickBot="1" x14ac:dyDescent="0.5">
      <c r="B361" s="5" t="s">
        <v>34</v>
      </c>
    </row>
    <row r="362" spans="1:12" ht="15" thickTop="1" x14ac:dyDescent="0.35">
      <c r="A362" s="4" t="s">
        <v>126</v>
      </c>
      <c r="B362" s="1" t="s">
        <v>139</v>
      </c>
      <c r="C362" s="1" t="s">
        <v>59</v>
      </c>
      <c r="F362" s="1" t="s">
        <v>139</v>
      </c>
      <c r="G362" s="1" t="s">
        <v>59</v>
      </c>
      <c r="I362" s="1" t="s">
        <v>175</v>
      </c>
      <c r="J362" s="1" t="s">
        <v>59</v>
      </c>
      <c r="L362" s="1"/>
    </row>
    <row r="363" spans="1:12" x14ac:dyDescent="0.35">
      <c r="B363" s="1" t="s">
        <v>59</v>
      </c>
      <c r="C363">
        <v>2024</v>
      </c>
      <c r="F363" s="1" t="s">
        <v>59</v>
      </c>
      <c r="G363">
        <v>2024</v>
      </c>
      <c r="I363" s="1" t="s">
        <v>59</v>
      </c>
      <c r="J363">
        <v>2024</v>
      </c>
    </row>
    <row r="364" spans="1:12" x14ac:dyDescent="0.35">
      <c r="B364" s="2">
        <v>1</v>
      </c>
      <c r="C364" s="163">
        <v>269</v>
      </c>
      <c r="F364" s="2">
        <v>1</v>
      </c>
      <c r="G364" s="6">
        <v>0.25353440150801132</v>
      </c>
      <c r="I364" s="2">
        <v>1</v>
      </c>
      <c r="J364" s="7">
        <v>1</v>
      </c>
      <c r="L364" s="7"/>
    </row>
    <row r="365" spans="1:12" x14ac:dyDescent="0.35">
      <c r="B365" s="2">
        <v>2</v>
      </c>
      <c r="C365" s="163">
        <v>403</v>
      </c>
      <c r="F365" s="2">
        <v>2</v>
      </c>
      <c r="G365" s="6">
        <v>0.37983034872761545</v>
      </c>
      <c r="I365" s="2">
        <v>2</v>
      </c>
      <c r="J365" s="7">
        <v>2</v>
      </c>
      <c r="L365" s="7"/>
    </row>
    <row r="366" spans="1:12" x14ac:dyDescent="0.35">
      <c r="B366" s="2">
        <v>3</v>
      </c>
      <c r="C366" s="163">
        <v>128</v>
      </c>
      <c r="F366" s="2">
        <v>3</v>
      </c>
      <c r="G366" s="6">
        <v>0.12064090480678605</v>
      </c>
      <c r="I366" s="2">
        <v>3</v>
      </c>
      <c r="J366" s="7">
        <v>3</v>
      </c>
      <c r="L366" s="7"/>
    </row>
    <row r="367" spans="1:12" x14ac:dyDescent="0.35">
      <c r="B367" s="2">
        <v>4</v>
      </c>
      <c r="C367" s="163">
        <v>54</v>
      </c>
      <c r="F367" s="2">
        <v>4</v>
      </c>
      <c r="G367" s="6">
        <v>5.0895381715362863E-2</v>
      </c>
      <c r="I367" s="2">
        <v>4</v>
      </c>
      <c r="J367" s="7">
        <v>4</v>
      </c>
      <c r="L367" s="7"/>
    </row>
    <row r="368" spans="1:12" x14ac:dyDescent="0.35">
      <c r="B368" s="2">
        <v>5</v>
      </c>
      <c r="C368" s="163">
        <v>207</v>
      </c>
      <c r="F368" s="2">
        <v>5</v>
      </c>
      <c r="G368" s="6">
        <v>0.19509896324222431</v>
      </c>
      <c r="I368" s="2">
        <v>5</v>
      </c>
      <c r="J368" s="7">
        <v>5</v>
      </c>
      <c r="L368" s="7"/>
    </row>
    <row r="369" spans="1:12" x14ac:dyDescent="0.35">
      <c r="B369" s="2" t="s">
        <v>343</v>
      </c>
      <c r="C369" s="163"/>
      <c r="F369" s="2" t="s">
        <v>343</v>
      </c>
      <c r="G369" s="6">
        <v>0</v>
      </c>
      <c r="I369" s="2" t="s">
        <v>343</v>
      </c>
      <c r="J369" s="7"/>
      <c r="L369" s="7"/>
    </row>
    <row r="370" spans="1:12" x14ac:dyDescent="0.35">
      <c r="B370" s="2" t="s">
        <v>57</v>
      </c>
      <c r="C370" s="163">
        <v>1061</v>
      </c>
      <c r="F370" s="2" t="s">
        <v>57</v>
      </c>
      <c r="G370" s="6">
        <v>1</v>
      </c>
      <c r="I370" s="2" t="s">
        <v>57</v>
      </c>
      <c r="J370" s="7">
        <v>2.5541941564561732</v>
      </c>
    </row>
    <row r="373" spans="1:12" ht="20" thickBot="1" x14ac:dyDescent="0.5">
      <c r="B373" s="5" t="s">
        <v>35</v>
      </c>
    </row>
    <row r="374" spans="1:12" ht="15" thickTop="1" x14ac:dyDescent="0.35">
      <c r="A374" s="4" t="s">
        <v>127</v>
      </c>
      <c r="B374" s="1" t="s">
        <v>140</v>
      </c>
      <c r="C374" s="1" t="s">
        <v>59</v>
      </c>
      <c r="F374" s="1" t="s">
        <v>140</v>
      </c>
      <c r="G374" s="1" t="s">
        <v>59</v>
      </c>
      <c r="I374" s="1" t="s">
        <v>176</v>
      </c>
      <c r="J374" s="1" t="s">
        <v>59</v>
      </c>
      <c r="L374" s="1"/>
    </row>
    <row r="375" spans="1:12" x14ac:dyDescent="0.35">
      <c r="B375" s="1" t="s">
        <v>59</v>
      </c>
      <c r="C375">
        <v>2024</v>
      </c>
      <c r="F375" s="1" t="s">
        <v>59</v>
      </c>
      <c r="G375">
        <v>2024</v>
      </c>
      <c r="I375" s="1" t="s">
        <v>59</v>
      </c>
      <c r="J375">
        <v>2024</v>
      </c>
    </row>
    <row r="376" spans="1:12" x14ac:dyDescent="0.35">
      <c r="B376" s="2">
        <v>1</v>
      </c>
      <c r="C376" s="163">
        <v>306</v>
      </c>
      <c r="F376" s="2">
        <v>1</v>
      </c>
      <c r="G376" s="6">
        <v>0.28977272727272729</v>
      </c>
      <c r="I376" s="2">
        <v>1</v>
      </c>
      <c r="J376" s="7">
        <v>1</v>
      </c>
      <c r="L376" s="7"/>
    </row>
    <row r="377" spans="1:12" x14ac:dyDescent="0.35">
      <c r="B377" s="2">
        <v>2</v>
      </c>
      <c r="C377" s="163">
        <v>438</v>
      </c>
      <c r="F377" s="2">
        <v>2</v>
      </c>
      <c r="G377" s="6">
        <v>0.41477272727272729</v>
      </c>
      <c r="I377" s="2">
        <v>2</v>
      </c>
      <c r="J377" s="7">
        <v>2</v>
      </c>
      <c r="L377" s="7"/>
    </row>
    <row r="378" spans="1:12" x14ac:dyDescent="0.35">
      <c r="B378" s="2">
        <v>3</v>
      </c>
      <c r="C378" s="163">
        <v>234</v>
      </c>
      <c r="F378" s="2">
        <v>3</v>
      </c>
      <c r="G378" s="6">
        <v>0.22159090909090909</v>
      </c>
      <c r="I378" s="2">
        <v>3</v>
      </c>
      <c r="J378" s="7">
        <v>3</v>
      </c>
      <c r="L378" s="7"/>
    </row>
    <row r="379" spans="1:12" x14ac:dyDescent="0.35">
      <c r="B379" s="2">
        <v>4</v>
      </c>
      <c r="C379" s="163">
        <v>47</v>
      </c>
      <c r="F379" s="2">
        <v>4</v>
      </c>
      <c r="G379" s="6">
        <v>4.450757575757576E-2</v>
      </c>
      <c r="I379" s="2">
        <v>4</v>
      </c>
      <c r="J379" s="7">
        <v>4</v>
      </c>
      <c r="L379" s="7"/>
    </row>
    <row r="380" spans="1:12" x14ac:dyDescent="0.35">
      <c r="B380" s="2">
        <v>5</v>
      </c>
      <c r="C380" s="163">
        <v>31</v>
      </c>
      <c r="F380" s="2">
        <v>5</v>
      </c>
      <c r="G380" s="6">
        <v>2.9356060606060608E-2</v>
      </c>
      <c r="I380" s="2">
        <v>5</v>
      </c>
      <c r="J380" s="7">
        <v>5</v>
      </c>
      <c r="L380" s="7"/>
    </row>
    <row r="381" spans="1:12" x14ac:dyDescent="0.35">
      <c r="B381" s="2" t="s">
        <v>343</v>
      </c>
      <c r="C381" s="163"/>
      <c r="F381" s="2" t="s">
        <v>343</v>
      </c>
      <c r="G381" s="6">
        <v>0</v>
      </c>
      <c r="I381" s="2" t="s">
        <v>343</v>
      </c>
      <c r="J381" s="7"/>
      <c r="L381" s="7"/>
    </row>
    <row r="382" spans="1:12" x14ac:dyDescent="0.35">
      <c r="B382" s="2" t="s">
        <v>57</v>
      </c>
      <c r="C382" s="163">
        <v>1056</v>
      </c>
      <c r="F382" s="2" t="s">
        <v>57</v>
      </c>
      <c r="G382" s="6">
        <v>1</v>
      </c>
      <c r="I382" s="2" t="s">
        <v>57</v>
      </c>
      <c r="J382" s="7">
        <v>2.1089015151515151</v>
      </c>
    </row>
    <row r="385" spans="1:12" ht="20" thickBot="1" x14ac:dyDescent="0.5">
      <c r="B385" s="5" t="s">
        <v>36</v>
      </c>
    </row>
    <row r="386" spans="1:12" ht="15" thickTop="1" x14ac:dyDescent="0.35">
      <c r="A386" s="4" t="s">
        <v>128</v>
      </c>
      <c r="B386" s="1" t="s">
        <v>141</v>
      </c>
      <c r="C386" s="1" t="s">
        <v>59</v>
      </c>
      <c r="F386" s="1" t="s">
        <v>141</v>
      </c>
      <c r="G386" s="1" t="s">
        <v>59</v>
      </c>
      <c r="I386" s="1" t="s">
        <v>177</v>
      </c>
      <c r="J386" s="1" t="s">
        <v>59</v>
      </c>
      <c r="L386" s="1"/>
    </row>
    <row r="387" spans="1:12" x14ac:dyDescent="0.35">
      <c r="B387" s="1" t="s">
        <v>59</v>
      </c>
      <c r="C387">
        <v>2024</v>
      </c>
      <c r="F387" s="1" t="s">
        <v>59</v>
      </c>
      <c r="G387">
        <v>2024</v>
      </c>
      <c r="I387" s="1" t="s">
        <v>59</v>
      </c>
      <c r="J387">
        <v>2024</v>
      </c>
    </row>
    <row r="388" spans="1:12" x14ac:dyDescent="0.35">
      <c r="B388" s="2">
        <v>1</v>
      </c>
      <c r="C388" s="163">
        <v>980</v>
      </c>
      <c r="F388" s="2">
        <v>1</v>
      </c>
      <c r="G388" s="6">
        <v>0.93779904306220097</v>
      </c>
      <c r="I388" s="2">
        <v>1</v>
      </c>
      <c r="J388" s="7">
        <v>1</v>
      </c>
      <c r="L388" s="7"/>
    </row>
    <row r="389" spans="1:12" x14ac:dyDescent="0.35">
      <c r="B389" s="2">
        <v>2</v>
      </c>
      <c r="C389" s="163">
        <v>65</v>
      </c>
      <c r="F389" s="2">
        <v>2</v>
      </c>
      <c r="G389" s="6">
        <v>6.2200956937799042E-2</v>
      </c>
      <c r="I389" s="2">
        <v>2</v>
      </c>
      <c r="J389" s="7">
        <v>2</v>
      </c>
      <c r="L389" s="7"/>
    </row>
    <row r="390" spans="1:12" x14ac:dyDescent="0.35">
      <c r="B390" s="2" t="s">
        <v>343</v>
      </c>
      <c r="C390" s="163"/>
      <c r="F390" s="2" t="s">
        <v>343</v>
      </c>
      <c r="G390" s="6">
        <v>0</v>
      </c>
      <c r="I390" s="2" t="s">
        <v>343</v>
      </c>
      <c r="J390" s="7"/>
      <c r="L390" s="7"/>
    </row>
    <row r="391" spans="1:12" x14ac:dyDescent="0.35">
      <c r="B391" s="2" t="s">
        <v>57</v>
      </c>
      <c r="C391" s="163">
        <v>1045</v>
      </c>
      <c r="F391" s="2" t="s">
        <v>57</v>
      </c>
      <c r="G391" s="6">
        <v>1</v>
      </c>
      <c r="I391" s="2" t="s">
        <v>57</v>
      </c>
      <c r="J391" s="7">
        <v>1.062200956937799</v>
      </c>
    </row>
    <row r="397" spans="1:12" ht="20" thickBot="1" x14ac:dyDescent="0.5">
      <c r="B397" s="5" t="s">
        <v>37</v>
      </c>
    </row>
    <row r="398" spans="1:12" ht="15" thickTop="1" x14ac:dyDescent="0.35">
      <c r="A398" s="4" t="s">
        <v>129</v>
      </c>
      <c r="B398" s="1" t="s">
        <v>142</v>
      </c>
      <c r="C398" s="1" t="s">
        <v>59</v>
      </c>
      <c r="F398" s="1" t="s">
        <v>142</v>
      </c>
      <c r="G398" s="1" t="s">
        <v>59</v>
      </c>
      <c r="I398" s="1" t="s">
        <v>178</v>
      </c>
      <c r="J398" s="1" t="s">
        <v>59</v>
      </c>
      <c r="L398" s="1"/>
    </row>
    <row r="399" spans="1:12" x14ac:dyDescent="0.35">
      <c r="B399" s="1" t="s">
        <v>59</v>
      </c>
      <c r="C399">
        <v>2024</v>
      </c>
      <c r="F399" s="1" t="s">
        <v>59</v>
      </c>
      <c r="G399">
        <v>2024</v>
      </c>
      <c r="I399" s="1" t="s">
        <v>59</v>
      </c>
      <c r="J399">
        <v>2024</v>
      </c>
    </row>
    <row r="400" spans="1:12" x14ac:dyDescent="0.35">
      <c r="B400" s="2">
        <v>1</v>
      </c>
      <c r="C400" s="163">
        <v>127</v>
      </c>
      <c r="F400" s="2">
        <v>1</v>
      </c>
      <c r="G400" s="6">
        <v>0.12972420837589377</v>
      </c>
      <c r="I400" s="2">
        <v>1</v>
      </c>
      <c r="J400" s="7">
        <v>1</v>
      </c>
      <c r="L400" s="7"/>
    </row>
    <row r="401" spans="1:12" x14ac:dyDescent="0.35">
      <c r="B401" s="2">
        <v>2</v>
      </c>
      <c r="C401" s="163">
        <v>344</v>
      </c>
      <c r="F401" s="2">
        <v>2</v>
      </c>
      <c r="G401" s="6">
        <v>0.35137895812053116</v>
      </c>
      <c r="I401" s="2">
        <v>2</v>
      </c>
      <c r="J401" s="7">
        <v>2</v>
      </c>
      <c r="L401" s="7"/>
    </row>
    <row r="402" spans="1:12" x14ac:dyDescent="0.35">
      <c r="B402" s="2">
        <v>3</v>
      </c>
      <c r="C402" s="163">
        <v>268</v>
      </c>
      <c r="F402" s="2">
        <v>3</v>
      </c>
      <c r="G402" s="6">
        <v>0.27374872318692545</v>
      </c>
      <c r="I402" s="2">
        <v>3</v>
      </c>
      <c r="J402" s="7">
        <v>3</v>
      </c>
      <c r="L402" s="7"/>
    </row>
    <row r="403" spans="1:12" x14ac:dyDescent="0.35">
      <c r="B403" s="2">
        <v>4</v>
      </c>
      <c r="C403" s="163">
        <v>194</v>
      </c>
      <c r="F403" s="2">
        <v>4</v>
      </c>
      <c r="G403" s="6">
        <v>0.19816138917262513</v>
      </c>
      <c r="I403" s="2">
        <v>4</v>
      </c>
      <c r="J403" s="7">
        <v>4</v>
      </c>
      <c r="L403" s="7"/>
    </row>
    <row r="404" spans="1:12" x14ac:dyDescent="0.35">
      <c r="B404" s="2">
        <v>5</v>
      </c>
      <c r="C404" s="163">
        <v>46</v>
      </c>
      <c r="F404" s="2">
        <v>5</v>
      </c>
      <c r="G404" s="6">
        <v>4.6986721144024517E-2</v>
      </c>
      <c r="I404" s="2">
        <v>5</v>
      </c>
      <c r="J404" s="7">
        <v>5</v>
      </c>
      <c r="L404" s="7"/>
    </row>
    <row r="405" spans="1:12" x14ac:dyDescent="0.35">
      <c r="B405" s="2" t="s">
        <v>343</v>
      </c>
      <c r="C405" s="163"/>
      <c r="F405" s="2" t="s">
        <v>343</v>
      </c>
      <c r="G405" s="6">
        <v>0</v>
      </c>
      <c r="I405" s="2" t="s">
        <v>343</v>
      </c>
      <c r="J405" s="7"/>
      <c r="L405" s="7"/>
    </row>
    <row r="406" spans="1:12" x14ac:dyDescent="0.35">
      <c r="B406" s="2" t="s">
        <v>57</v>
      </c>
      <c r="C406" s="163">
        <v>979</v>
      </c>
      <c r="F406" s="2" t="s">
        <v>57</v>
      </c>
      <c r="G406" s="6">
        <v>1</v>
      </c>
      <c r="I406" s="2" t="s">
        <v>57</v>
      </c>
      <c r="J406" s="7">
        <v>2.6813074565883555</v>
      </c>
    </row>
    <row r="409" spans="1:12" ht="20" thickBot="1" x14ac:dyDescent="0.5">
      <c r="B409" s="5" t="s">
        <v>38</v>
      </c>
    </row>
    <row r="410" spans="1:12" ht="15" thickTop="1" x14ac:dyDescent="0.35">
      <c r="A410" s="4" t="s">
        <v>130</v>
      </c>
      <c r="B410" s="1" t="s">
        <v>143</v>
      </c>
      <c r="C410" s="1" t="s">
        <v>59</v>
      </c>
      <c r="F410" s="1" t="s">
        <v>143</v>
      </c>
      <c r="G410" s="1" t="s">
        <v>59</v>
      </c>
      <c r="I410" s="1" t="s">
        <v>179</v>
      </c>
      <c r="J410" s="1" t="s">
        <v>59</v>
      </c>
      <c r="L410" s="1"/>
    </row>
    <row r="411" spans="1:12" x14ac:dyDescent="0.35">
      <c r="B411" s="1" t="s">
        <v>59</v>
      </c>
      <c r="C411">
        <v>2024</v>
      </c>
      <c r="F411" s="1" t="s">
        <v>59</v>
      </c>
      <c r="G411">
        <v>2024</v>
      </c>
      <c r="I411" s="1" t="s">
        <v>59</v>
      </c>
      <c r="J411">
        <v>2024</v>
      </c>
    </row>
    <row r="412" spans="1:12" x14ac:dyDescent="0.35">
      <c r="B412" s="2">
        <v>1</v>
      </c>
      <c r="C412" s="163">
        <v>205</v>
      </c>
      <c r="F412" s="2">
        <v>1</v>
      </c>
      <c r="G412" s="6">
        <v>0.20982599795291709</v>
      </c>
      <c r="I412" s="2">
        <v>1</v>
      </c>
      <c r="J412" s="7">
        <v>1</v>
      </c>
      <c r="L412" s="7"/>
    </row>
    <row r="413" spans="1:12" x14ac:dyDescent="0.35">
      <c r="B413" s="2">
        <v>2</v>
      </c>
      <c r="C413" s="163">
        <v>287</v>
      </c>
      <c r="F413" s="2">
        <v>2</v>
      </c>
      <c r="G413" s="6">
        <v>0.29375639713408391</v>
      </c>
      <c r="I413" s="2">
        <v>2</v>
      </c>
      <c r="J413" s="7">
        <v>2</v>
      </c>
      <c r="L413" s="7"/>
    </row>
    <row r="414" spans="1:12" x14ac:dyDescent="0.35">
      <c r="B414" s="2">
        <v>3</v>
      </c>
      <c r="C414" s="163">
        <v>258</v>
      </c>
      <c r="F414" s="2">
        <v>3</v>
      </c>
      <c r="G414" s="6">
        <v>0.26407369498464689</v>
      </c>
      <c r="I414" s="2">
        <v>3</v>
      </c>
      <c r="J414" s="7">
        <v>3</v>
      </c>
      <c r="L414" s="7"/>
    </row>
    <row r="415" spans="1:12" x14ac:dyDescent="0.35">
      <c r="B415" s="2">
        <v>4</v>
      </c>
      <c r="C415" s="163">
        <v>204</v>
      </c>
      <c r="F415" s="2">
        <v>4</v>
      </c>
      <c r="G415" s="6">
        <v>0.20880245649948823</v>
      </c>
      <c r="I415" s="2">
        <v>4</v>
      </c>
      <c r="J415" s="7">
        <v>4</v>
      </c>
      <c r="L415" s="7"/>
    </row>
    <row r="416" spans="1:12" x14ac:dyDescent="0.35">
      <c r="B416" s="2">
        <v>5</v>
      </c>
      <c r="C416" s="163">
        <v>23</v>
      </c>
      <c r="F416" s="2">
        <v>5</v>
      </c>
      <c r="G416" s="6">
        <v>2.3541453428863868E-2</v>
      </c>
      <c r="I416" s="2">
        <v>5</v>
      </c>
      <c r="J416" s="7">
        <v>5</v>
      </c>
      <c r="L416" s="7"/>
    </row>
    <row r="417" spans="1:12" x14ac:dyDescent="0.35">
      <c r="B417" s="2" t="s">
        <v>343</v>
      </c>
      <c r="C417" s="163"/>
      <c r="F417" s="2" t="s">
        <v>343</v>
      </c>
      <c r="G417" s="6">
        <v>0</v>
      </c>
      <c r="I417" s="2" t="s">
        <v>343</v>
      </c>
      <c r="J417" s="7"/>
      <c r="L417" s="7"/>
    </row>
    <row r="418" spans="1:12" x14ac:dyDescent="0.35">
      <c r="B418" s="2" t="s">
        <v>57</v>
      </c>
      <c r="C418" s="163">
        <v>977</v>
      </c>
      <c r="F418" s="2" t="s">
        <v>57</v>
      </c>
      <c r="G418" s="6">
        <v>1</v>
      </c>
      <c r="I418" s="2" t="s">
        <v>57</v>
      </c>
      <c r="J418" s="7">
        <v>2.5424769703172978</v>
      </c>
    </row>
    <row r="421" spans="1:12" ht="20" thickBot="1" x14ac:dyDescent="0.5">
      <c r="B421" s="5" t="s">
        <v>39</v>
      </c>
    </row>
    <row r="422" spans="1:12" ht="15" thickTop="1" x14ac:dyDescent="0.35">
      <c r="A422" s="4" t="s">
        <v>131</v>
      </c>
      <c r="B422" s="1" t="s">
        <v>144</v>
      </c>
      <c r="C422" s="1" t="s">
        <v>59</v>
      </c>
      <c r="F422" s="1" t="s">
        <v>144</v>
      </c>
      <c r="G422" s="1" t="s">
        <v>59</v>
      </c>
      <c r="I422" s="1" t="s">
        <v>180</v>
      </c>
      <c r="J422" s="1" t="s">
        <v>59</v>
      </c>
      <c r="L422" s="1"/>
    </row>
    <row r="423" spans="1:12" x14ac:dyDescent="0.35">
      <c r="B423" s="1" t="s">
        <v>59</v>
      </c>
      <c r="C423">
        <v>2024</v>
      </c>
      <c r="F423" s="1" t="s">
        <v>59</v>
      </c>
      <c r="G423">
        <v>2024</v>
      </c>
      <c r="I423" s="1" t="s">
        <v>59</v>
      </c>
      <c r="J423">
        <v>2024</v>
      </c>
    </row>
    <row r="424" spans="1:12" x14ac:dyDescent="0.35">
      <c r="B424" s="2">
        <v>1</v>
      </c>
      <c r="C424" s="163">
        <v>202</v>
      </c>
      <c r="F424" s="2">
        <v>1</v>
      </c>
      <c r="G424" s="6">
        <v>0.20717948717948717</v>
      </c>
      <c r="I424" s="2">
        <v>1</v>
      </c>
      <c r="J424" s="7">
        <v>1</v>
      </c>
      <c r="L424" s="7"/>
    </row>
    <row r="425" spans="1:12" x14ac:dyDescent="0.35">
      <c r="B425" s="2">
        <v>2</v>
      </c>
      <c r="C425" s="163">
        <v>397</v>
      </c>
      <c r="F425" s="2">
        <v>2</v>
      </c>
      <c r="G425" s="6">
        <v>0.40717948717948715</v>
      </c>
      <c r="I425" s="2">
        <v>2</v>
      </c>
      <c r="J425" s="7">
        <v>2</v>
      </c>
      <c r="L425" s="7"/>
    </row>
    <row r="426" spans="1:12" x14ac:dyDescent="0.35">
      <c r="B426" s="2">
        <v>3</v>
      </c>
      <c r="C426" s="163">
        <v>205</v>
      </c>
      <c r="F426" s="2">
        <v>3</v>
      </c>
      <c r="G426" s="6">
        <v>0.21025641025641026</v>
      </c>
      <c r="I426" s="2">
        <v>3</v>
      </c>
      <c r="J426" s="7">
        <v>3</v>
      </c>
      <c r="L426" s="7"/>
    </row>
    <row r="427" spans="1:12" x14ac:dyDescent="0.35">
      <c r="B427" s="2">
        <v>4</v>
      </c>
      <c r="C427" s="163">
        <v>128</v>
      </c>
      <c r="F427" s="2">
        <v>4</v>
      </c>
      <c r="G427" s="6">
        <v>0.13128205128205128</v>
      </c>
      <c r="I427" s="2">
        <v>4</v>
      </c>
      <c r="J427" s="7">
        <v>4</v>
      </c>
      <c r="L427" s="7"/>
    </row>
    <row r="428" spans="1:12" x14ac:dyDescent="0.35">
      <c r="B428" s="2">
        <v>5</v>
      </c>
      <c r="C428" s="163">
        <v>43</v>
      </c>
      <c r="F428" s="2">
        <v>5</v>
      </c>
      <c r="G428" s="6">
        <v>4.41025641025641E-2</v>
      </c>
      <c r="I428" s="2">
        <v>5</v>
      </c>
      <c r="J428" s="7">
        <v>5</v>
      </c>
      <c r="L428" s="7"/>
    </row>
    <row r="429" spans="1:12" x14ac:dyDescent="0.35">
      <c r="B429" s="2" t="s">
        <v>343</v>
      </c>
      <c r="C429" s="163"/>
      <c r="F429" s="2" t="s">
        <v>343</v>
      </c>
      <c r="G429" s="6">
        <v>0</v>
      </c>
      <c r="I429" s="2" t="s">
        <v>343</v>
      </c>
      <c r="J429" s="7"/>
    </row>
    <row r="430" spans="1:12" x14ac:dyDescent="0.35">
      <c r="B430" s="2" t="s">
        <v>57</v>
      </c>
      <c r="C430" s="163">
        <v>975</v>
      </c>
      <c r="F430" s="2" t="s">
        <v>57</v>
      </c>
      <c r="G430" s="6">
        <v>1</v>
      </c>
      <c r="I430" s="2" t="s">
        <v>57</v>
      </c>
      <c r="J430" s="7">
        <v>2.3979487179487178</v>
      </c>
    </row>
    <row r="433" spans="1:12" ht="20" thickBot="1" x14ac:dyDescent="0.5">
      <c r="B433" s="5" t="s">
        <v>40</v>
      </c>
    </row>
    <row r="434" spans="1:12" ht="15" thickTop="1" x14ac:dyDescent="0.35">
      <c r="A434" s="4" t="s">
        <v>132</v>
      </c>
      <c r="B434" s="1" t="s">
        <v>145</v>
      </c>
      <c r="C434" s="1" t="s">
        <v>59</v>
      </c>
      <c r="F434" s="1" t="s">
        <v>145</v>
      </c>
      <c r="G434" s="1" t="s">
        <v>59</v>
      </c>
      <c r="I434" s="1" t="s">
        <v>181</v>
      </c>
      <c r="J434" s="1" t="s">
        <v>59</v>
      </c>
      <c r="L434" s="1"/>
    </row>
    <row r="435" spans="1:12" x14ac:dyDescent="0.35">
      <c r="B435" s="1" t="s">
        <v>59</v>
      </c>
      <c r="C435">
        <v>2024</v>
      </c>
      <c r="F435" s="1" t="s">
        <v>59</v>
      </c>
      <c r="G435">
        <v>2024</v>
      </c>
      <c r="I435" s="1" t="s">
        <v>59</v>
      </c>
      <c r="J435">
        <v>2024</v>
      </c>
    </row>
    <row r="436" spans="1:12" x14ac:dyDescent="0.35">
      <c r="B436" s="2">
        <v>1</v>
      </c>
      <c r="C436" s="163">
        <v>390</v>
      </c>
      <c r="F436" s="2">
        <v>1</v>
      </c>
      <c r="G436" s="6">
        <v>0.3987730061349693</v>
      </c>
      <c r="I436" s="2">
        <v>1</v>
      </c>
      <c r="J436" s="7">
        <v>1</v>
      </c>
      <c r="L436" s="7"/>
    </row>
    <row r="437" spans="1:12" x14ac:dyDescent="0.35">
      <c r="B437" s="2">
        <v>2</v>
      </c>
      <c r="C437" s="163">
        <v>352</v>
      </c>
      <c r="F437" s="2">
        <v>2</v>
      </c>
      <c r="G437" s="6">
        <v>0.35991820040899797</v>
      </c>
      <c r="I437" s="2">
        <v>2</v>
      </c>
      <c r="J437" s="7">
        <v>2</v>
      </c>
      <c r="L437" s="7"/>
    </row>
    <row r="438" spans="1:12" x14ac:dyDescent="0.35">
      <c r="B438" s="2">
        <v>3</v>
      </c>
      <c r="C438" s="163">
        <v>103</v>
      </c>
      <c r="F438" s="2">
        <v>3</v>
      </c>
      <c r="G438" s="6">
        <v>0.10531697341513292</v>
      </c>
      <c r="I438" s="2">
        <v>3</v>
      </c>
      <c r="J438" s="7">
        <v>3</v>
      </c>
      <c r="L438" s="7"/>
    </row>
    <row r="439" spans="1:12" x14ac:dyDescent="0.35">
      <c r="B439" s="2">
        <v>4</v>
      </c>
      <c r="C439" s="163">
        <v>76</v>
      </c>
      <c r="F439" s="2">
        <v>4</v>
      </c>
      <c r="G439" s="6">
        <v>7.7709611451942745E-2</v>
      </c>
      <c r="I439" s="2">
        <v>4</v>
      </c>
      <c r="J439" s="7">
        <v>4</v>
      </c>
      <c r="L439" s="7"/>
    </row>
    <row r="440" spans="1:12" x14ac:dyDescent="0.35">
      <c r="B440" s="2">
        <v>5</v>
      </c>
      <c r="C440" s="163">
        <v>57</v>
      </c>
      <c r="F440" s="2">
        <v>5</v>
      </c>
      <c r="G440" s="6">
        <v>5.8282208588957052E-2</v>
      </c>
      <c r="I440" s="2">
        <v>5</v>
      </c>
      <c r="J440" s="7">
        <v>5</v>
      </c>
      <c r="L440" s="7"/>
    </row>
    <row r="441" spans="1:12" x14ac:dyDescent="0.35">
      <c r="B441" s="2" t="s">
        <v>343</v>
      </c>
      <c r="C441" s="163"/>
      <c r="F441" s="2" t="s">
        <v>343</v>
      </c>
      <c r="G441" s="6">
        <v>0</v>
      </c>
      <c r="I441" s="2" t="s">
        <v>343</v>
      </c>
      <c r="J441" s="7"/>
      <c r="L441" s="7"/>
    </row>
    <row r="442" spans="1:12" x14ac:dyDescent="0.35">
      <c r="B442" s="2" t="s">
        <v>57</v>
      </c>
      <c r="C442" s="163">
        <v>978</v>
      </c>
      <c r="F442" s="2" t="s">
        <v>57</v>
      </c>
      <c r="G442" s="6">
        <v>1</v>
      </c>
      <c r="I442" s="2" t="s">
        <v>57</v>
      </c>
      <c r="J442" s="7">
        <v>2.03680981595092</v>
      </c>
    </row>
    <row r="445" spans="1:12" ht="20" thickBot="1" x14ac:dyDescent="0.5">
      <c r="B445" s="5" t="s">
        <v>41</v>
      </c>
    </row>
    <row r="446" spans="1:12" ht="15" thickTop="1" x14ac:dyDescent="0.35">
      <c r="A446" s="4" t="s">
        <v>133</v>
      </c>
      <c r="B446" s="1" t="s">
        <v>146</v>
      </c>
      <c r="C446" s="1" t="s">
        <v>59</v>
      </c>
      <c r="F446" s="1" t="s">
        <v>146</v>
      </c>
      <c r="G446" s="1" t="s">
        <v>59</v>
      </c>
      <c r="I446" s="1" t="s">
        <v>182</v>
      </c>
      <c r="J446" s="1" t="s">
        <v>59</v>
      </c>
      <c r="L446" s="1"/>
    </row>
    <row r="447" spans="1:12" x14ac:dyDescent="0.35">
      <c r="B447" s="1" t="s">
        <v>59</v>
      </c>
      <c r="C447">
        <v>2024</v>
      </c>
      <c r="F447" s="1" t="s">
        <v>59</v>
      </c>
      <c r="G447">
        <v>2024</v>
      </c>
      <c r="I447" s="1" t="s">
        <v>59</v>
      </c>
      <c r="J447">
        <v>2024</v>
      </c>
    </row>
    <row r="448" spans="1:12" x14ac:dyDescent="0.35">
      <c r="B448" s="2">
        <v>1</v>
      </c>
      <c r="C448" s="163">
        <v>12</v>
      </c>
      <c r="F448" s="2">
        <v>1</v>
      </c>
      <c r="G448" s="6">
        <v>0.19047619047619047</v>
      </c>
      <c r="I448" s="2">
        <v>1</v>
      </c>
      <c r="J448" s="7">
        <v>1</v>
      </c>
      <c r="L448" s="7"/>
    </row>
    <row r="449" spans="1:12" x14ac:dyDescent="0.35">
      <c r="B449" s="2">
        <v>2</v>
      </c>
      <c r="C449" s="163">
        <v>21</v>
      </c>
      <c r="F449" s="2">
        <v>2</v>
      </c>
      <c r="G449" s="6">
        <v>0.33333333333333331</v>
      </c>
      <c r="I449" s="2">
        <v>2</v>
      </c>
      <c r="J449" s="7">
        <v>2</v>
      </c>
      <c r="L449" s="7"/>
    </row>
    <row r="450" spans="1:12" x14ac:dyDescent="0.35">
      <c r="B450" s="2">
        <v>3</v>
      </c>
      <c r="C450" s="163">
        <v>8</v>
      </c>
      <c r="F450" s="2">
        <v>3</v>
      </c>
      <c r="G450" s="6">
        <v>0.12698412698412698</v>
      </c>
      <c r="I450" s="2">
        <v>3</v>
      </c>
      <c r="J450" s="7">
        <v>3</v>
      </c>
      <c r="L450" s="7"/>
    </row>
    <row r="451" spans="1:12" x14ac:dyDescent="0.35">
      <c r="B451" s="2">
        <v>4</v>
      </c>
      <c r="C451" s="163">
        <v>17</v>
      </c>
      <c r="F451" s="2">
        <v>4</v>
      </c>
      <c r="G451" s="6">
        <v>0.26984126984126983</v>
      </c>
      <c r="I451" s="2">
        <v>4</v>
      </c>
      <c r="J451" s="7">
        <v>4</v>
      </c>
      <c r="L451" s="7"/>
    </row>
    <row r="452" spans="1:12" x14ac:dyDescent="0.35">
      <c r="B452" s="2">
        <v>5</v>
      </c>
      <c r="C452" s="163">
        <v>5</v>
      </c>
      <c r="F452" s="2">
        <v>5</v>
      </c>
      <c r="G452" s="6">
        <v>7.9365079365079361E-2</v>
      </c>
      <c r="I452" s="2">
        <v>5</v>
      </c>
      <c r="J452" s="7">
        <v>5</v>
      </c>
      <c r="L452" s="7"/>
    </row>
    <row r="453" spans="1:12" x14ac:dyDescent="0.35">
      <c r="B453" s="2" t="s">
        <v>343</v>
      </c>
      <c r="C453" s="163"/>
      <c r="F453" s="2" t="s">
        <v>343</v>
      </c>
      <c r="G453" s="6">
        <v>0</v>
      </c>
      <c r="I453" s="2" t="s">
        <v>343</v>
      </c>
      <c r="J453" s="7"/>
    </row>
    <row r="454" spans="1:12" x14ac:dyDescent="0.35">
      <c r="B454" s="2" t="s">
        <v>57</v>
      </c>
      <c r="C454" s="163">
        <v>63</v>
      </c>
      <c r="F454" s="2" t="s">
        <v>57</v>
      </c>
      <c r="G454" s="6">
        <v>1</v>
      </c>
      <c r="I454" s="2" t="s">
        <v>57</v>
      </c>
      <c r="J454" s="7">
        <v>2.7142857142857144</v>
      </c>
    </row>
    <row r="457" spans="1:12" ht="20" thickBot="1" x14ac:dyDescent="0.5">
      <c r="B457" s="5" t="s">
        <v>42</v>
      </c>
    </row>
    <row r="458" spans="1:12" ht="15" thickTop="1" x14ac:dyDescent="0.35">
      <c r="A458" s="4" t="s">
        <v>134</v>
      </c>
      <c r="B458" s="1" t="s">
        <v>147</v>
      </c>
      <c r="C458" s="1" t="s">
        <v>59</v>
      </c>
      <c r="F458" s="1" t="s">
        <v>147</v>
      </c>
      <c r="G458" s="1" t="s">
        <v>59</v>
      </c>
      <c r="I458" s="1" t="s">
        <v>183</v>
      </c>
      <c r="J458" s="1" t="s">
        <v>59</v>
      </c>
      <c r="L458" s="1"/>
    </row>
    <row r="459" spans="1:12" x14ac:dyDescent="0.35">
      <c r="B459" s="1" t="s">
        <v>59</v>
      </c>
      <c r="C459">
        <v>2024</v>
      </c>
      <c r="F459" s="1" t="s">
        <v>59</v>
      </c>
      <c r="G459">
        <v>2024</v>
      </c>
      <c r="I459" s="1" t="s">
        <v>59</v>
      </c>
      <c r="J459">
        <v>2024</v>
      </c>
    </row>
    <row r="460" spans="1:12" x14ac:dyDescent="0.35">
      <c r="B460" s="2">
        <v>1</v>
      </c>
      <c r="C460" s="163">
        <v>407</v>
      </c>
      <c r="F460" s="2">
        <v>1</v>
      </c>
      <c r="G460" s="6">
        <v>0.38651471984805319</v>
      </c>
      <c r="I460" s="2">
        <v>1</v>
      </c>
      <c r="J460" s="7">
        <v>1</v>
      </c>
      <c r="L460" s="7"/>
    </row>
    <row r="461" spans="1:12" x14ac:dyDescent="0.35">
      <c r="B461" s="2">
        <v>2</v>
      </c>
      <c r="C461" s="163">
        <v>511</v>
      </c>
      <c r="F461" s="2">
        <v>2</v>
      </c>
      <c r="G461" s="6">
        <v>0.48528015194681862</v>
      </c>
      <c r="I461" s="2">
        <v>2</v>
      </c>
      <c r="J461" s="7">
        <v>2</v>
      </c>
      <c r="L461" s="7"/>
    </row>
    <row r="462" spans="1:12" x14ac:dyDescent="0.35">
      <c r="B462" s="2">
        <v>3</v>
      </c>
      <c r="C462" s="163">
        <v>102</v>
      </c>
      <c r="F462" s="2">
        <v>3</v>
      </c>
      <c r="G462" s="6">
        <v>9.686609686609686E-2</v>
      </c>
      <c r="I462" s="2">
        <v>3</v>
      </c>
      <c r="J462" s="7">
        <v>3</v>
      </c>
      <c r="L462" s="7"/>
    </row>
    <row r="463" spans="1:12" x14ac:dyDescent="0.35">
      <c r="B463" s="2">
        <v>4</v>
      </c>
      <c r="C463" s="163">
        <v>33</v>
      </c>
      <c r="F463" s="2">
        <v>4</v>
      </c>
      <c r="G463" s="6">
        <v>3.1339031339031341E-2</v>
      </c>
      <c r="I463" s="2">
        <v>4</v>
      </c>
      <c r="J463" s="7">
        <v>4</v>
      </c>
    </row>
    <row r="464" spans="1:12" x14ac:dyDescent="0.35">
      <c r="B464" s="2" t="s">
        <v>343</v>
      </c>
      <c r="C464" s="163"/>
      <c r="F464" s="2" t="s">
        <v>343</v>
      </c>
      <c r="G464" s="6">
        <v>0</v>
      </c>
      <c r="I464" s="2" t="s">
        <v>343</v>
      </c>
      <c r="J464" s="7"/>
    </row>
    <row r="465" spans="1:12" x14ac:dyDescent="0.35">
      <c r="B465" s="2" t="s">
        <v>57</v>
      </c>
      <c r="C465" s="163">
        <v>1053</v>
      </c>
      <c r="F465" s="2" t="s">
        <v>57</v>
      </c>
      <c r="G465" s="6">
        <v>1</v>
      </c>
      <c r="I465" s="2" t="s">
        <v>57</v>
      </c>
      <c r="J465" s="7">
        <v>1.7730294396961064</v>
      </c>
    </row>
    <row r="469" spans="1:12" ht="20" thickBot="1" x14ac:dyDescent="0.5">
      <c r="B469" s="5" t="s">
        <v>43</v>
      </c>
    </row>
    <row r="470" spans="1:12" ht="15" thickTop="1" x14ac:dyDescent="0.35">
      <c r="A470" s="4" t="s">
        <v>135</v>
      </c>
      <c r="B470" s="1" t="s">
        <v>148</v>
      </c>
      <c r="C470" s="1" t="s">
        <v>59</v>
      </c>
      <c r="F470" s="1" t="s">
        <v>148</v>
      </c>
      <c r="G470" s="1" t="s">
        <v>59</v>
      </c>
      <c r="I470" s="1" t="s">
        <v>184</v>
      </c>
      <c r="J470" s="1" t="s">
        <v>59</v>
      </c>
      <c r="L470" s="1"/>
    </row>
    <row r="471" spans="1:12" x14ac:dyDescent="0.35">
      <c r="B471" s="1" t="s">
        <v>59</v>
      </c>
      <c r="C471">
        <v>2024</v>
      </c>
      <c r="F471" s="1" t="s">
        <v>59</v>
      </c>
      <c r="G471">
        <v>2024</v>
      </c>
      <c r="I471" s="1" t="s">
        <v>59</v>
      </c>
      <c r="J471">
        <v>2024</v>
      </c>
    </row>
    <row r="472" spans="1:12" x14ac:dyDescent="0.35">
      <c r="B472" s="2">
        <v>1</v>
      </c>
      <c r="C472" s="163">
        <v>503</v>
      </c>
      <c r="F472" s="2">
        <v>1</v>
      </c>
      <c r="G472" s="6">
        <v>0.47768281101614435</v>
      </c>
      <c r="I472" s="2">
        <v>1</v>
      </c>
      <c r="J472" s="7">
        <v>1</v>
      </c>
      <c r="L472" s="7"/>
    </row>
    <row r="473" spans="1:12" x14ac:dyDescent="0.35">
      <c r="B473" s="2">
        <v>2</v>
      </c>
      <c r="C473" s="163">
        <v>550</v>
      </c>
      <c r="F473" s="2">
        <v>2</v>
      </c>
      <c r="G473" s="6">
        <v>0.5223171889838556</v>
      </c>
      <c r="I473" s="2">
        <v>2</v>
      </c>
      <c r="J473" s="7">
        <v>2</v>
      </c>
      <c r="L473" s="7"/>
    </row>
    <row r="474" spans="1:12" x14ac:dyDescent="0.35">
      <c r="B474" s="2" t="s">
        <v>343</v>
      </c>
      <c r="C474" s="163"/>
      <c r="F474" s="2" t="s">
        <v>343</v>
      </c>
      <c r="G474" s="6">
        <v>0</v>
      </c>
      <c r="I474" s="2" t="s">
        <v>343</v>
      </c>
      <c r="J474" s="7"/>
      <c r="L474" s="7"/>
    </row>
    <row r="475" spans="1:12" x14ac:dyDescent="0.35">
      <c r="B475" s="2" t="s">
        <v>57</v>
      </c>
      <c r="C475" s="163">
        <v>1053</v>
      </c>
      <c r="F475" s="2" t="s">
        <v>57</v>
      </c>
      <c r="G475" s="6">
        <v>1</v>
      </c>
      <c r="I475" s="2" t="s">
        <v>57</v>
      </c>
      <c r="J475" s="7">
        <v>1.5223171889838556</v>
      </c>
      <c r="L475" s="7"/>
    </row>
    <row r="481" spans="1:12" ht="20" thickBot="1" x14ac:dyDescent="0.5">
      <c r="B481" s="5" t="s">
        <v>44</v>
      </c>
    </row>
    <row r="482" spans="1:12" ht="15" thickTop="1" x14ac:dyDescent="0.35">
      <c r="A482" s="4" t="s">
        <v>136</v>
      </c>
      <c r="B482" s="1" t="s">
        <v>149</v>
      </c>
      <c r="C482" s="1" t="s">
        <v>59</v>
      </c>
      <c r="F482" s="1" t="s">
        <v>149</v>
      </c>
      <c r="G482" s="1" t="s">
        <v>59</v>
      </c>
      <c r="I482" s="1" t="s">
        <v>185</v>
      </c>
      <c r="J482" s="1" t="s">
        <v>59</v>
      </c>
      <c r="L482" s="1"/>
    </row>
    <row r="483" spans="1:12" x14ac:dyDescent="0.35">
      <c r="B483" s="1" t="s">
        <v>59</v>
      </c>
      <c r="C483">
        <v>2024</v>
      </c>
      <c r="F483" s="1" t="s">
        <v>59</v>
      </c>
      <c r="G483">
        <v>2024</v>
      </c>
      <c r="I483" s="1" t="s">
        <v>59</v>
      </c>
      <c r="J483">
        <v>2024</v>
      </c>
    </row>
    <row r="484" spans="1:12" x14ac:dyDescent="0.35">
      <c r="B484" s="2">
        <v>1</v>
      </c>
      <c r="C484" s="163">
        <v>494</v>
      </c>
      <c r="F484" s="2">
        <v>1</v>
      </c>
      <c r="G484" s="6">
        <v>0.46647780925401322</v>
      </c>
      <c r="I484" s="2">
        <v>1</v>
      </c>
      <c r="J484" s="7">
        <v>1</v>
      </c>
      <c r="L484" s="7"/>
    </row>
    <row r="485" spans="1:12" x14ac:dyDescent="0.35">
      <c r="B485" s="2">
        <v>2</v>
      </c>
      <c r="C485" s="163">
        <v>428</v>
      </c>
      <c r="F485" s="2">
        <v>2</v>
      </c>
      <c r="G485" s="6">
        <v>0.40415486307837584</v>
      </c>
      <c r="I485" s="2">
        <v>2</v>
      </c>
      <c r="J485" s="7">
        <v>2</v>
      </c>
      <c r="L485" s="7"/>
    </row>
    <row r="486" spans="1:12" x14ac:dyDescent="0.35">
      <c r="B486" s="2">
        <v>3</v>
      </c>
      <c r="C486" s="163">
        <v>137</v>
      </c>
      <c r="F486" s="2">
        <v>3</v>
      </c>
      <c r="G486" s="6">
        <v>0.12936732766761094</v>
      </c>
      <c r="I486" s="2">
        <v>3</v>
      </c>
      <c r="J486" s="7">
        <v>3</v>
      </c>
      <c r="L486" s="7"/>
    </row>
    <row r="487" spans="1:12" x14ac:dyDescent="0.35">
      <c r="B487" s="2" t="s">
        <v>343</v>
      </c>
      <c r="C487" s="163"/>
      <c r="F487" s="2" t="s">
        <v>343</v>
      </c>
      <c r="G487" s="6">
        <v>0</v>
      </c>
      <c r="I487" s="2" t="s">
        <v>343</v>
      </c>
      <c r="J487" s="7"/>
      <c r="L487" s="7"/>
    </row>
    <row r="488" spans="1:12" x14ac:dyDescent="0.35">
      <c r="B488" s="2" t="s">
        <v>57</v>
      </c>
      <c r="C488" s="163">
        <v>1059</v>
      </c>
      <c r="F488" s="2" t="s">
        <v>57</v>
      </c>
      <c r="G488" s="6">
        <v>1</v>
      </c>
      <c r="I488" s="2" t="s">
        <v>57</v>
      </c>
      <c r="J488" s="7">
        <v>1.6628895184135977</v>
      </c>
      <c r="L488" s="7"/>
    </row>
    <row r="489" spans="1:12" x14ac:dyDescent="0.35">
      <c r="K489" s="7"/>
      <c r="L489" s="7"/>
    </row>
    <row r="493" spans="1:12" ht="20" thickBot="1" x14ac:dyDescent="0.5">
      <c r="B493" s="5" t="s">
        <v>98</v>
      </c>
    </row>
    <row r="494" spans="1:12" ht="15" thickTop="1" x14ac:dyDescent="0.35">
      <c r="A494" s="4" t="s">
        <v>227</v>
      </c>
      <c r="B494" s="1" t="s">
        <v>231</v>
      </c>
      <c r="C494" s="1" t="s">
        <v>59</v>
      </c>
      <c r="F494" s="1" t="s">
        <v>231</v>
      </c>
      <c r="G494" s="1" t="s">
        <v>59</v>
      </c>
      <c r="I494" s="1" t="s">
        <v>232</v>
      </c>
      <c r="J494" s="1" t="s">
        <v>59</v>
      </c>
      <c r="L494" s="1"/>
    </row>
    <row r="495" spans="1:12" x14ac:dyDescent="0.35">
      <c r="B495" s="1" t="s">
        <v>59</v>
      </c>
      <c r="C495">
        <v>2024</v>
      </c>
      <c r="F495" s="1" t="s">
        <v>59</v>
      </c>
      <c r="G495">
        <v>2024</v>
      </c>
      <c r="I495" s="1" t="s">
        <v>59</v>
      </c>
      <c r="J495">
        <v>2024</v>
      </c>
    </row>
    <row r="496" spans="1:12" x14ac:dyDescent="0.35">
      <c r="B496" s="2">
        <v>1</v>
      </c>
      <c r="C496" s="163">
        <v>355</v>
      </c>
      <c r="F496" s="2">
        <v>1</v>
      </c>
      <c r="G496" s="6">
        <v>0.3358561967833491</v>
      </c>
      <c r="I496" s="2">
        <v>1</v>
      </c>
      <c r="J496" s="163">
        <v>1</v>
      </c>
    </row>
    <row r="497" spans="1:12" x14ac:dyDescent="0.35">
      <c r="B497" s="2">
        <v>2</v>
      </c>
      <c r="C497" s="163">
        <v>409</v>
      </c>
      <c r="F497" s="2">
        <v>2</v>
      </c>
      <c r="G497" s="6">
        <v>0.38694418164616839</v>
      </c>
      <c r="I497" s="2">
        <v>2</v>
      </c>
      <c r="J497" s="163">
        <v>2</v>
      </c>
    </row>
    <row r="498" spans="1:12" x14ac:dyDescent="0.35">
      <c r="B498" s="2">
        <v>3</v>
      </c>
      <c r="C498" s="163">
        <v>227</v>
      </c>
      <c r="F498" s="2">
        <v>3</v>
      </c>
      <c r="G498" s="6">
        <v>0.21475875118259224</v>
      </c>
      <c r="I498" s="2">
        <v>3</v>
      </c>
      <c r="J498" s="163">
        <v>3</v>
      </c>
    </row>
    <row r="499" spans="1:12" x14ac:dyDescent="0.35">
      <c r="B499" s="2">
        <v>4</v>
      </c>
      <c r="C499" s="163">
        <v>38</v>
      </c>
      <c r="F499" s="2">
        <v>4</v>
      </c>
      <c r="G499" s="6">
        <v>3.5950804162724691E-2</v>
      </c>
      <c r="I499" s="2">
        <v>4</v>
      </c>
      <c r="J499" s="163">
        <v>4</v>
      </c>
    </row>
    <row r="500" spans="1:12" x14ac:dyDescent="0.35">
      <c r="B500" s="2">
        <v>5</v>
      </c>
      <c r="C500" s="163">
        <v>28</v>
      </c>
      <c r="F500" s="2">
        <v>5</v>
      </c>
      <c r="G500" s="6">
        <v>2.6490066225165563E-2</v>
      </c>
      <c r="I500" s="2">
        <v>5</v>
      </c>
      <c r="J500" s="163">
        <v>5</v>
      </c>
    </row>
    <row r="501" spans="1:12" x14ac:dyDescent="0.35">
      <c r="B501" s="2" t="s">
        <v>343</v>
      </c>
      <c r="C501" s="163"/>
      <c r="F501" s="2" t="s">
        <v>343</v>
      </c>
      <c r="G501" s="6">
        <v>0</v>
      </c>
      <c r="I501" s="2" t="s">
        <v>343</v>
      </c>
      <c r="J501" s="163"/>
      <c r="L501" s="7"/>
    </row>
    <row r="502" spans="1:12" x14ac:dyDescent="0.35">
      <c r="B502" s="2" t="s">
        <v>57</v>
      </c>
      <c r="C502" s="163">
        <v>1057</v>
      </c>
      <c r="F502" s="2" t="s">
        <v>57</v>
      </c>
      <c r="G502" s="6">
        <v>1</v>
      </c>
      <c r="I502" s="2" t="s">
        <v>57</v>
      </c>
      <c r="J502" s="7">
        <v>2.0302743614001892</v>
      </c>
    </row>
    <row r="505" spans="1:12" ht="20" thickBot="1" x14ac:dyDescent="0.5">
      <c r="B505" s="5" t="s">
        <v>192</v>
      </c>
    </row>
    <row r="506" spans="1:12" ht="15" thickTop="1" x14ac:dyDescent="0.35">
      <c r="A506" s="4" t="s">
        <v>228</v>
      </c>
      <c r="B506" s="1" t="s">
        <v>233</v>
      </c>
      <c r="C506" s="1" t="s">
        <v>59</v>
      </c>
      <c r="F506" s="1" t="s">
        <v>233</v>
      </c>
      <c r="G506" s="1" t="s">
        <v>59</v>
      </c>
      <c r="I506" s="1" t="s">
        <v>234</v>
      </c>
      <c r="J506" s="1" t="s">
        <v>59</v>
      </c>
      <c r="L506" s="1"/>
    </row>
    <row r="507" spans="1:12" x14ac:dyDescent="0.35">
      <c r="B507" s="1" t="s">
        <v>59</v>
      </c>
      <c r="C507">
        <v>2024</v>
      </c>
      <c r="F507" s="1" t="s">
        <v>59</v>
      </c>
      <c r="G507">
        <v>2024</v>
      </c>
      <c r="I507" s="1" t="s">
        <v>59</v>
      </c>
      <c r="J507">
        <v>2024</v>
      </c>
    </row>
    <row r="508" spans="1:12" x14ac:dyDescent="0.35">
      <c r="B508" s="2" t="s">
        <v>343</v>
      </c>
      <c r="C508" s="163"/>
      <c r="F508" s="2" t="s">
        <v>343</v>
      </c>
      <c r="G508" s="6" t="e">
        <v>#DIV/0!</v>
      </c>
      <c r="I508" s="2" t="s">
        <v>343</v>
      </c>
      <c r="J508" s="163"/>
    </row>
    <row r="509" spans="1:12" x14ac:dyDescent="0.35">
      <c r="B509" s="2" t="s">
        <v>57</v>
      </c>
      <c r="C509" s="163"/>
      <c r="F509" s="2" t="s">
        <v>57</v>
      </c>
      <c r="G509" s="6" t="e">
        <v>#DIV/0!</v>
      </c>
      <c r="I509" s="2" t="s">
        <v>57</v>
      </c>
      <c r="J509" s="7"/>
    </row>
    <row r="513" spans="1:12" x14ac:dyDescent="0.35">
      <c r="K513" s="7"/>
      <c r="L513" s="7"/>
    </row>
    <row r="517" spans="1:12" ht="20" thickBot="1" x14ac:dyDescent="0.5">
      <c r="B517" s="5" t="s">
        <v>193</v>
      </c>
    </row>
    <row r="518" spans="1:12" ht="15" thickTop="1" x14ac:dyDescent="0.35">
      <c r="A518" s="4" t="s">
        <v>229</v>
      </c>
      <c r="B518" s="1" t="s">
        <v>235</v>
      </c>
      <c r="C518" s="1" t="s">
        <v>59</v>
      </c>
      <c r="F518" s="1" t="s">
        <v>235</v>
      </c>
      <c r="G518" s="1" t="s">
        <v>59</v>
      </c>
      <c r="I518" s="1" t="s">
        <v>236</v>
      </c>
      <c r="J518" s="1" t="s">
        <v>59</v>
      </c>
      <c r="L518" s="1"/>
    </row>
    <row r="519" spans="1:12" x14ac:dyDescent="0.35">
      <c r="B519" s="1" t="s">
        <v>59</v>
      </c>
      <c r="C519">
        <v>2024</v>
      </c>
      <c r="F519" s="1" t="s">
        <v>59</v>
      </c>
      <c r="G519">
        <v>2024</v>
      </c>
      <c r="I519" s="1" t="s">
        <v>59</v>
      </c>
      <c r="J519">
        <v>2024</v>
      </c>
    </row>
    <row r="520" spans="1:12" x14ac:dyDescent="0.35">
      <c r="B520" s="2" t="s">
        <v>343</v>
      </c>
      <c r="C520" s="163"/>
      <c r="F520" s="2" t="s">
        <v>343</v>
      </c>
      <c r="G520" s="6" t="e">
        <v>#DIV/0!</v>
      </c>
      <c r="I520" s="2" t="s">
        <v>343</v>
      </c>
      <c r="J520" s="163"/>
    </row>
    <row r="521" spans="1:12" x14ac:dyDescent="0.35">
      <c r="B521" s="2" t="s">
        <v>57</v>
      </c>
      <c r="C521" s="163"/>
      <c r="F521" s="2" t="s">
        <v>57</v>
      </c>
      <c r="G521" s="6" t="e">
        <v>#DIV/0!</v>
      </c>
      <c r="I521" s="2" t="s">
        <v>57</v>
      </c>
      <c r="J521" s="7"/>
    </row>
    <row r="525" spans="1:12" x14ac:dyDescent="0.35">
      <c r="K525" s="7"/>
      <c r="L525" s="7"/>
    </row>
    <row r="529" spans="1:12" ht="20" thickBot="1" x14ac:dyDescent="0.5">
      <c r="B529" s="5" t="s">
        <v>226</v>
      </c>
    </row>
    <row r="530" spans="1:12" ht="15" thickTop="1" x14ac:dyDescent="0.35">
      <c r="A530" s="4" t="s">
        <v>230</v>
      </c>
      <c r="B530" s="1" t="s">
        <v>237</v>
      </c>
      <c r="C530" s="1" t="s">
        <v>59</v>
      </c>
      <c r="F530" s="1" t="s">
        <v>237</v>
      </c>
      <c r="G530" s="1" t="s">
        <v>59</v>
      </c>
      <c r="I530" s="1" t="s">
        <v>238</v>
      </c>
      <c r="J530" s="1" t="s">
        <v>59</v>
      </c>
      <c r="L530" s="1"/>
    </row>
    <row r="531" spans="1:12" x14ac:dyDescent="0.35">
      <c r="B531" s="1" t="s">
        <v>59</v>
      </c>
      <c r="C531">
        <v>2024</v>
      </c>
      <c r="F531" s="1" t="s">
        <v>59</v>
      </c>
      <c r="G531">
        <v>2024</v>
      </c>
      <c r="I531" s="1" t="s">
        <v>59</v>
      </c>
      <c r="J531">
        <v>2024</v>
      </c>
    </row>
    <row r="532" spans="1:12" x14ac:dyDescent="0.35">
      <c r="B532" s="2" t="s">
        <v>343</v>
      </c>
      <c r="C532" s="163"/>
      <c r="F532" s="2" t="s">
        <v>343</v>
      </c>
      <c r="G532" s="6" t="e">
        <v>#DIV/0!</v>
      </c>
      <c r="I532" s="2" t="s">
        <v>343</v>
      </c>
      <c r="J532" s="163"/>
    </row>
    <row r="533" spans="1:12" x14ac:dyDescent="0.35">
      <c r="B533" s="2" t="s">
        <v>57</v>
      </c>
      <c r="C533" s="163"/>
      <c r="F533" s="2" t="s">
        <v>57</v>
      </c>
      <c r="G533" s="6" t="e">
        <v>#DIV/0!</v>
      </c>
      <c r="I533" s="2" t="s">
        <v>57</v>
      </c>
      <c r="J533" s="7"/>
    </row>
    <row r="537" spans="1:12" x14ac:dyDescent="0.35">
      <c r="K537" s="7"/>
      <c r="L537" s="7"/>
    </row>
  </sheetData>
  <pageMargins left="0.7" right="0.7" top="0.75" bottom="0.75" header="0.3" footer="0.3"/>
  <pageSetup paperSize="9" orientation="portrait" r:id="rId139"/>
  <drawing r:id="rId140"/>
  <extLst>
    <ext xmlns:x14="http://schemas.microsoft.com/office/spreadsheetml/2009/9/main" uri="{A8765BA9-456A-4dab-B4F3-ACF838C121DE}">
      <x14:slicerList>
        <x14:slicer r:id="rId141"/>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716A-95D1-4B92-A238-8FFC90ACBE7B}">
  <sheetPr>
    <tabColor rgb="FFED9DE3"/>
  </sheetPr>
  <dimension ref="A1:CD404"/>
  <sheetViews>
    <sheetView topLeftCell="V1" workbookViewId="0">
      <selection activeCell="AE2" sqref="AE2"/>
    </sheetView>
  </sheetViews>
  <sheetFormatPr defaultRowHeight="14.5" x14ac:dyDescent="0.35"/>
  <cols>
    <col min="1" max="1" width="17.453125" customWidth="1"/>
    <col min="2" max="2" width="11.26953125" bestFit="1" customWidth="1"/>
    <col min="3" max="3" width="4.81640625" bestFit="1" customWidth="1"/>
    <col min="4" max="4" width="5.7265625" bestFit="1" customWidth="1"/>
    <col min="5" max="5" width="5.7265625" customWidth="1"/>
    <col min="6" max="6" width="14" bestFit="1" customWidth="1"/>
    <col min="7" max="7" width="4.81640625" bestFit="1" customWidth="1"/>
    <col min="8" max="8" width="5.7265625" bestFit="1" customWidth="1"/>
    <col min="9" max="9" width="5.7265625" customWidth="1"/>
    <col min="10" max="10" width="12.08984375" bestFit="1" customWidth="1"/>
    <col min="11" max="11" width="4.81640625" bestFit="1" customWidth="1"/>
    <col min="12" max="12" width="12.1796875" bestFit="1" customWidth="1"/>
    <col min="13" max="13" width="12.1796875" customWidth="1"/>
    <col min="14" max="14" width="15.08984375" bestFit="1" customWidth="1"/>
    <col min="15" max="15" width="12.08984375" bestFit="1" customWidth="1"/>
    <col min="16" max="16" width="12.1796875" bestFit="1" customWidth="1"/>
    <col min="17" max="17" width="12.1796875" customWidth="1"/>
    <col min="18" max="18" width="11.26953125" bestFit="1" customWidth="1"/>
    <col min="19" max="19" width="4.81640625" bestFit="1" customWidth="1"/>
    <col min="20" max="20" width="5.7265625" bestFit="1" customWidth="1"/>
    <col min="21" max="21" width="5.7265625" customWidth="1"/>
    <col min="22" max="22" width="14" bestFit="1" customWidth="1"/>
    <col min="23" max="23" width="4.81640625" bestFit="1" customWidth="1"/>
    <col min="24" max="24" width="5.7265625" bestFit="1" customWidth="1"/>
    <col min="25" max="25" width="5.7265625" customWidth="1"/>
    <col min="26" max="26" width="15.08984375" bestFit="1" customWidth="1"/>
    <col min="27" max="27" width="4.81640625" bestFit="1" customWidth="1"/>
    <col min="28" max="28" width="11.26953125" customWidth="1"/>
    <col min="29" max="29" width="12.08984375" bestFit="1" customWidth="1"/>
    <col min="30" max="30" width="4.81640625" bestFit="1" customWidth="1"/>
    <col min="31" max="31" width="12.1796875" bestFit="1" customWidth="1"/>
    <col min="32" max="32" width="4.81640625" customWidth="1"/>
    <col min="33" max="33" width="14" bestFit="1" customWidth="1"/>
    <col min="34" max="34" width="4.81640625" bestFit="1" customWidth="1"/>
    <col min="35" max="35" width="5.7265625" bestFit="1" customWidth="1"/>
    <col min="36" max="36" width="15.453125" customWidth="1"/>
    <col min="37" max="37" width="14" bestFit="1" customWidth="1"/>
    <col min="38" max="38" width="4.81640625" bestFit="1" customWidth="1"/>
    <col min="39" max="39" width="7.90625" bestFit="1" customWidth="1"/>
    <col min="40" max="40" width="5.7265625" bestFit="1" customWidth="1"/>
    <col min="41" max="41" width="15.08984375" bestFit="1" customWidth="1"/>
    <col min="42" max="42" width="12.08984375" bestFit="1" customWidth="1"/>
    <col min="43" max="44" width="12.1796875" customWidth="1"/>
    <col min="45" max="45" width="15.08984375" bestFit="1" customWidth="1"/>
    <col min="46" max="46" width="12.08984375" bestFit="1" customWidth="1"/>
    <col min="47" max="47" width="12.1796875" bestFit="1" customWidth="1"/>
    <col min="48" max="48" width="14" bestFit="1" customWidth="1"/>
    <col min="49" max="49" width="4.81640625" bestFit="1" customWidth="1"/>
    <col min="50" max="50" width="4.81640625" customWidth="1"/>
    <col min="51" max="51" width="14" bestFit="1" customWidth="1"/>
    <col min="52" max="52" width="4.81640625" bestFit="1" customWidth="1"/>
    <col min="53" max="53" width="5.7265625" bestFit="1" customWidth="1"/>
    <col min="54" max="54" width="15.08984375" bestFit="1" customWidth="1"/>
    <col min="55" max="55" width="4.81640625" bestFit="1" customWidth="1"/>
    <col min="56" max="56" width="4.81640625" customWidth="1"/>
    <col min="57" max="57" width="15.08984375" bestFit="1" customWidth="1"/>
    <col min="58" max="58" width="12.08984375" bestFit="1" customWidth="1"/>
    <col min="59" max="60" width="12.1796875" customWidth="1"/>
    <col min="61" max="61" width="14" bestFit="1" customWidth="1"/>
    <col min="62" max="62" width="4.81640625" bestFit="1" customWidth="1"/>
    <col min="63" max="63" width="5.7265625" bestFit="1" customWidth="1"/>
    <col min="64" max="64" width="5.7265625" customWidth="1"/>
    <col min="65" max="65" width="15" bestFit="1" customWidth="1"/>
    <col min="66" max="66" width="4.81640625" bestFit="1" customWidth="1"/>
    <col min="67" max="67" width="5.7265625" bestFit="1" customWidth="1"/>
    <col min="68" max="68" width="5.7265625" customWidth="1"/>
    <col min="69" max="69" width="15.08984375" bestFit="1" customWidth="1"/>
    <col min="70" max="70" width="12.08984375" bestFit="1" customWidth="1"/>
    <col min="71" max="72" width="12.1796875" customWidth="1"/>
    <col min="73" max="73" width="16.08984375" bestFit="1" customWidth="1"/>
    <col min="74" max="74" width="12.08984375" bestFit="1" customWidth="1"/>
    <col min="75" max="75" width="12.1796875" bestFit="1" customWidth="1"/>
    <col min="77" max="77" width="15" bestFit="1" customWidth="1"/>
    <col min="78" max="78" width="4.81640625" bestFit="1" customWidth="1"/>
    <col min="79" max="79" width="5.7265625" bestFit="1" customWidth="1"/>
    <col min="81" max="81" width="16.08984375" bestFit="1" customWidth="1"/>
    <col min="82" max="82" width="12.08984375" bestFit="1" customWidth="1"/>
    <col min="83" max="83" width="12.1796875" bestFit="1" customWidth="1"/>
  </cols>
  <sheetData>
    <row r="1" spans="1:39" x14ac:dyDescent="0.35">
      <c r="A1" s="4" t="s">
        <v>60</v>
      </c>
      <c r="B1" s="1" t="s">
        <v>1</v>
      </c>
      <c r="C1" t="s">
        <v>53</v>
      </c>
      <c r="J1" s="1" t="s">
        <v>2</v>
      </c>
      <c r="K1" t="s">
        <v>53</v>
      </c>
      <c r="R1" s="1" t="s">
        <v>3</v>
      </c>
      <c r="S1" t="s">
        <v>53</v>
      </c>
      <c r="AC1" s="1" t="s">
        <v>5</v>
      </c>
      <c r="AD1" t="s">
        <v>53</v>
      </c>
      <c r="AL1" s="1" t="s">
        <v>66</v>
      </c>
      <c r="AM1" t="s">
        <v>53</v>
      </c>
    </row>
    <row r="3" spans="1:39" x14ac:dyDescent="0.35">
      <c r="C3" s="1" t="s">
        <v>59</v>
      </c>
      <c r="K3" s="1" t="s">
        <v>59</v>
      </c>
      <c r="S3" s="1" t="s">
        <v>59</v>
      </c>
      <c r="V3" s="1"/>
      <c r="AD3" s="1" t="s">
        <v>59</v>
      </c>
      <c r="AM3" s="1" t="s">
        <v>59</v>
      </c>
    </row>
    <row r="4" spans="1:39" x14ac:dyDescent="0.35">
      <c r="C4">
        <v>2024</v>
      </c>
      <c r="K4">
        <v>2024</v>
      </c>
      <c r="S4">
        <v>2024</v>
      </c>
      <c r="AD4">
        <v>2024</v>
      </c>
      <c r="AM4">
        <v>2024</v>
      </c>
    </row>
    <row r="5" spans="1:39" x14ac:dyDescent="0.35">
      <c r="B5" t="s">
        <v>542</v>
      </c>
      <c r="C5">
        <v>1065</v>
      </c>
      <c r="J5" t="s">
        <v>54</v>
      </c>
      <c r="K5" s="12">
        <v>1065</v>
      </c>
      <c r="M5" s="12"/>
      <c r="R5" t="s">
        <v>55</v>
      </c>
      <c r="S5">
        <v>1064</v>
      </c>
      <c r="AC5" t="s">
        <v>58</v>
      </c>
      <c r="AD5">
        <v>1065</v>
      </c>
      <c r="AL5" t="s">
        <v>68</v>
      </c>
      <c r="AM5">
        <v>1065</v>
      </c>
    </row>
    <row r="9" spans="1:39" ht="20" thickBot="1" x14ac:dyDescent="0.5">
      <c r="B9" s="5" t="s">
        <v>6</v>
      </c>
      <c r="R9" s="5" t="s">
        <v>7</v>
      </c>
    </row>
    <row r="10" spans="1:39" ht="15" thickTop="1" x14ac:dyDescent="0.35">
      <c r="A10" s="4" t="s">
        <v>63</v>
      </c>
      <c r="B10" s="1" t="s">
        <v>86</v>
      </c>
      <c r="C10" s="1" t="s">
        <v>59</v>
      </c>
      <c r="J10" s="1" t="s">
        <v>87</v>
      </c>
      <c r="K10" s="1" t="s">
        <v>59</v>
      </c>
      <c r="R10" s="1" t="s">
        <v>88</v>
      </c>
      <c r="S10" s="1" t="s">
        <v>59</v>
      </c>
      <c r="V10" s="1"/>
      <c r="AC10" s="1" t="s">
        <v>89</v>
      </c>
      <c r="AD10" s="1" t="s">
        <v>59</v>
      </c>
    </row>
    <row r="11" spans="1:39" x14ac:dyDescent="0.35">
      <c r="B11" s="1" t="s">
        <v>59</v>
      </c>
      <c r="C11">
        <v>2024</v>
      </c>
      <c r="J11" s="1" t="s">
        <v>59</v>
      </c>
      <c r="K11">
        <v>2024</v>
      </c>
      <c r="R11" s="1" t="s">
        <v>59</v>
      </c>
      <c r="S11">
        <v>2024</v>
      </c>
      <c r="AC11" s="1" t="s">
        <v>59</v>
      </c>
      <c r="AD11">
        <v>2024</v>
      </c>
    </row>
    <row r="12" spans="1:39" x14ac:dyDescent="0.35">
      <c r="B12" s="2">
        <v>0</v>
      </c>
      <c r="C12">
        <v>42</v>
      </c>
      <c r="J12" s="2">
        <v>0</v>
      </c>
      <c r="K12" s="12">
        <v>0</v>
      </c>
      <c r="M12" s="12"/>
      <c r="R12" s="2">
        <v>0</v>
      </c>
      <c r="S12">
        <v>51</v>
      </c>
      <c r="AC12" s="2">
        <v>0</v>
      </c>
      <c r="AD12" s="12">
        <v>0</v>
      </c>
    </row>
    <row r="13" spans="1:39" x14ac:dyDescent="0.35">
      <c r="B13" s="2">
        <v>10</v>
      </c>
      <c r="C13">
        <v>203</v>
      </c>
      <c r="J13" s="2">
        <v>10</v>
      </c>
      <c r="K13" s="12">
        <v>10</v>
      </c>
      <c r="M13" s="12"/>
      <c r="R13" s="2">
        <v>10</v>
      </c>
      <c r="S13">
        <v>181</v>
      </c>
      <c r="AC13" s="2">
        <v>10</v>
      </c>
      <c r="AD13" s="12">
        <v>10</v>
      </c>
    </row>
    <row r="14" spans="1:39" x14ac:dyDescent="0.35">
      <c r="B14" s="2">
        <v>3.33</v>
      </c>
      <c r="C14">
        <v>369</v>
      </c>
      <c r="J14" s="2">
        <v>3.33</v>
      </c>
      <c r="K14" s="12">
        <v>3.3300000000000032</v>
      </c>
      <c r="M14" s="12"/>
      <c r="R14" s="2">
        <v>3.33</v>
      </c>
      <c r="S14">
        <v>371</v>
      </c>
      <c r="AC14" s="2">
        <v>3.33</v>
      </c>
      <c r="AD14" s="12">
        <v>3.3300000000000027</v>
      </c>
    </row>
    <row r="15" spans="1:39" x14ac:dyDescent="0.35">
      <c r="B15" s="2" t="s">
        <v>343</v>
      </c>
      <c r="J15" s="2" t="s">
        <v>343</v>
      </c>
      <c r="K15" s="12"/>
      <c r="M15" s="12"/>
      <c r="R15" s="2" t="s">
        <v>343</v>
      </c>
      <c r="AC15" s="2" t="s">
        <v>343</v>
      </c>
      <c r="AD15" s="12"/>
    </row>
    <row r="16" spans="1:39" x14ac:dyDescent="0.35">
      <c r="B16" s="2">
        <v>6.67</v>
      </c>
      <c r="C16">
        <v>443</v>
      </c>
      <c r="J16" s="2">
        <v>6.67</v>
      </c>
      <c r="K16" s="12">
        <v>6.6700000000000408</v>
      </c>
      <c r="M16" s="12"/>
      <c r="R16" s="2">
        <v>6.67</v>
      </c>
      <c r="S16">
        <v>449</v>
      </c>
      <c r="AC16" s="2">
        <v>6.67</v>
      </c>
      <c r="AD16" s="12">
        <v>6.6700000000000417</v>
      </c>
    </row>
    <row r="17" spans="1:30" x14ac:dyDescent="0.35">
      <c r="B17" s="2" t="s">
        <v>57</v>
      </c>
      <c r="C17">
        <v>1057</v>
      </c>
      <c r="J17" s="2" t="s">
        <v>57</v>
      </c>
      <c r="K17" s="7">
        <v>5.8785052034058705</v>
      </c>
      <c r="M17" s="7"/>
      <c r="R17" s="2" t="s">
        <v>57</v>
      </c>
      <c r="S17">
        <v>1052</v>
      </c>
      <c r="AC17" s="2" t="s">
        <v>57</v>
      </c>
      <c r="AD17" s="7">
        <v>5.7416920152091313</v>
      </c>
    </row>
    <row r="21" spans="1:30" ht="20" thickBot="1" x14ac:dyDescent="0.5">
      <c r="B21" s="5" t="s">
        <v>8</v>
      </c>
      <c r="R21" s="5" t="s">
        <v>9</v>
      </c>
    </row>
    <row r="22" spans="1:30" ht="15" thickTop="1" x14ac:dyDescent="0.35">
      <c r="A22" s="4" t="s">
        <v>239</v>
      </c>
      <c r="B22" s="1" t="s">
        <v>90</v>
      </c>
      <c r="C22" s="1" t="s">
        <v>59</v>
      </c>
      <c r="J22" s="1" t="s">
        <v>96</v>
      </c>
      <c r="K22" s="1" t="s">
        <v>59</v>
      </c>
      <c r="R22" s="1" t="s">
        <v>99</v>
      </c>
      <c r="S22" s="1" t="s">
        <v>59</v>
      </c>
      <c r="V22" s="1"/>
      <c r="AC22" s="1" t="s">
        <v>150</v>
      </c>
      <c r="AD22" s="1" t="s">
        <v>59</v>
      </c>
    </row>
    <row r="23" spans="1:30" x14ac:dyDescent="0.35">
      <c r="B23" s="1" t="s">
        <v>59</v>
      </c>
      <c r="C23">
        <v>2024</v>
      </c>
      <c r="J23" s="1" t="s">
        <v>59</v>
      </c>
      <c r="K23">
        <v>2024</v>
      </c>
      <c r="R23" s="1" t="s">
        <v>59</v>
      </c>
      <c r="S23">
        <v>2024</v>
      </c>
      <c r="AC23" s="1" t="s">
        <v>59</v>
      </c>
      <c r="AD23">
        <v>2024</v>
      </c>
    </row>
    <row r="24" spans="1:30" x14ac:dyDescent="0.35">
      <c r="B24" s="2">
        <v>0</v>
      </c>
      <c r="C24">
        <v>235</v>
      </c>
      <c r="J24" s="2">
        <v>0</v>
      </c>
      <c r="K24" s="12">
        <v>0</v>
      </c>
      <c r="M24" s="12"/>
      <c r="R24" s="2">
        <v>0</v>
      </c>
      <c r="S24">
        <v>83</v>
      </c>
      <c r="AC24" s="2">
        <v>0</v>
      </c>
      <c r="AD24" s="12">
        <v>0</v>
      </c>
    </row>
    <row r="25" spans="1:30" x14ac:dyDescent="0.35">
      <c r="B25" s="2">
        <v>10</v>
      </c>
      <c r="C25">
        <v>151</v>
      </c>
      <c r="J25" s="2">
        <v>10</v>
      </c>
      <c r="K25" s="12">
        <v>10</v>
      </c>
      <c r="M25" s="12"/>
      <c r="R25" s="2">
        <v>10</v>
      </c>
      <c r="S25">
        <v>115</v>
      </c>
      <c r="AC25" s="2">
        <v>10</v>
      </c>
      <c r="AD25" s="12">
        <v>10</v>
      </c>
    </row>
    <row r="26" spans="1:30" x14ac:dyDescent="0.35">
      <c r="B26" s="2" t="s">
        <v>343</v>
      </c>
      <c r="J26" s="2" t="s">
        <v>343</v>
      </c>
      <c r="K26" s="12"/>
      <c r="M26" s="12"/>
      <c r="R26" s="2">
        <v>3.33</v>
      </c>
      <c r="S26">
        <v>468</v>
      </c>
      <c r="AC26" s="2">
        <v>3.33</v>
      </c>
      <c r="AD26" s="12">
        <v>3.3299999999999872</v>
      </c>
    </row>
    <row r="27" spans="1:30" x14ac:dyDescent="0.35">
      <c r="B27" s="2">
        <v>3.33</v>
      </c>
      <c r="C27">
        <v>300</v>
      </c>
      <c r="J27" s="2">
        <v>3.33</v>
      </c>
      <c r="K27" s="12">
        <v>3.3300000000000174</v>
      </c>
      <c r="M27" s="12"/>
      <c r="R27" s="2" t="s">
        <v>343</v>
      </c>
      <c r="AC27" s="2" t="s">
        <v>343</v>
      </c>
      <c r="AD27" s="12"/>
    </row>
    <row r="28" spans="1:30" x14ac:dyDescent="0.35">
      <c r="B28" s="2">
        <v>6.67</v>
      </c>
      <c r="C28">
        <v>328</v>
      </c>
      <c r="J28" s="2">
        <v>6.67</v>
      </c>
      <c r="K28" s="12">
        <v>6.6700000000000301</v>
      </c>
      <c r="M28" s="12"/>
      <c r="R28" s="2">
        <v>6.67</v>
      </c>
      <c r="S28">
        <v>382</v>
      </c>
      <c r="AC28" s="2">
        <v>6.67</v>
      </c>
      <c r="AD28" s="12">
        <v>6.6700000000000355</v>
      </c>
    </row>
    <row r="29" spans="1:30" x14ac:dyDescent="0.35">
      <c r="B29" s="2" t="s">
        <v>57</v>
      </c>
      <c r="C29">
        <v>1014</v>
      </c>
      <c r="J29" s="2" t="s">
        <v>57</v>
      </c>
      <c r="K29" s="7">
        <v>4.6319132149901403</v>
      </c>
      <c r="M29" s="7"/>
      <c r="R29" s="2" t="s">
        <v>57</v>
      </c>
      <c r="S29">
        <v>1048</v>
      </c>
      <c r="AC29" s="2" t="s">
        <v>57</v>
      </c>
      <c r="AD29" s="7">
        <v>5.0156297709923603</v>
      </c>
    </row>
    <row r="33" spans="1:30" ht="20" thickBot="1" x14ac:dyDescent="0.5">
      <c r="B33" s="5" t="s">
        <v>10</v>
      </c>
      <c r="R33" s="5" t="s">
        <v>11</v>
      </c>
    </row>
    <row r="34" spans="1:30" ht="15" thickTop="1" x14ac:dyDescent="0.35">
      <c r="A34" s="4" t="s">
        <v>240</v>
      </c>
      <c r="B34" s="1" t="s">
        <v>100</v>
      </c>
      <c r="C34" s="1" t="s">
        <v>59</v>
      </c>
      <c r="J34" s="1" t="s">
        <v>151</v>
      </c>
      <c r="K34" s="1" t="s">
        <v>59</v>
      </c>
      <c r="R34" s="1" t="s">
        <v>101</v>
      </c>
      <c r="S34" s="1" t="s">
        <v>59</v>
      </c>
      <c r="V34" s="1"/>
      <c r="AC34" s="1" t="s">
        <v>152</v>
      </c>
      <c r="AD34" s="1" t="s">
        <v>59</v>
      </c>
    </row>
    <row r="35" spans="1:30" x14ac:dyDescent="0.35">
      <c r="B35" s="1" t="s">
        <v>59</v>
      </c>
      <c r="C35">
        <v>2024</v>
      </c>
      <c r="J35" s="1" t="s">
        <v>59</v>
      </c>
      <c r="K35">
        <v>2024</v>
      </c>
      <c r="R35" s="1" t="s">
        <v>59</v>
      </c>
      <c r="S35">
        <v>2024</v>
      </c>
      <c r="AC35" s="1" t="s">
        <v>59</v>
      </c>
      <c r="AD35">
        <v>2024</v>
      </c>
    </row>
    <row r="36" spans="1:30" x14ac:dyDescent="0.35">
      <c r="B36" s="2">
        <v>0</v>
      </c>
      <c r="C36">
        <v>103</v>
      </c>
      <c r="J36" s="2">
        <v>0</v>
      </c>
      <c r="K36" s="12">
        <v>0</v>
      </c>
      <c r="M36" s="12"/>
      <c r="R36" s="2">
        <v>0</v>
      </c>
      <c r="S36">
        <v>48</v>
      </c>
      <c r="AC36" s="2">
        <v>0</v>
      </c>
      <c r="AD36" s="12">
        <v>0</v>
      </c>
    </row>
    <row r="37" spans="1:30" x14ac:dyDescent="0.35">
      <c r="B37" s="2">
        <v>10</v>
      </c>
      <c r="C37">
        <v>176</v>
      </c>
      <c r="J37" s="2">
        <v>10</v>
      </c>
      <c r="K37" s="12">
        <v>10</v>
      </c>
      <c r="M37" s="12"/>
      <c r="R37" s="2">
        <v>2.5</v>
      </c>
      <c r="S37">
        <v>265</v>
      </c>
      <c r="AC37" s="2">
        <v>2.5</v>
      </c>
      <c r="AD37" s="12">
        <v>2.5</v>
      </c>
    </row>
    <row r="38" spans="1:30" x14ac:dyDescent="0.35">
      <c r="B38" s="2">
        <v>3.33</v>
      </c>
      <c r="C38">
        <v>352</v>
      </c>
      <c r="J38" s="2">
        <v>3.33</v>
      </c>
      <c r="K38" s="12">
        <v>3.3300000000000067</v>
      </c>
      <c r="M38" s="12"/>
      <c r="R38" s="2">
        <v>5</v>
      </c>
      <c r="S38">
        <v>420</v>
      </c>
      <c r="AC38" s="2">
        <v>5</v>
      </c>
      <c r="AD38" s="12">
        <v>5</v>
      </c>
    </row>
    <row r="39" spans="1:30" x14ac:dyDescent="0.35">
      <c r="B39" s="2" t="s">
        <v>343</v>
      </c>
      <c r="J39" s="2" t="s">
        <v>343</v>
      </c>
      <c r="K39" s="12"/>
      <c r="M39" s="12"/>
      <c r="R39" s="2">
        <v>7.5</v>
      </c>
      <c r="S39">
        <v>250</v>
      </c>
      <c r="AC39" s="2">
        <v>7.5</v>
      </c>
      <c r="AD39" s="12">
        <v>7.5</v>
      </c>
    </row>
    <row r="40" spans="1:30" x14ac:dyDescent="0.35">
      <c r="B40" s="2">
        <v>6.67</v>
      </c>
      <c r="C40">
        <v>392</v>
      </c>
      <c r="J40" s="2">
        <v>6.67</v>
      </c>
      <c r="K40" s="12">
        <v>6.6700000000000372</v>
      </c>
      <c r="M40" s="12"/>
      <c r="R40" s="2">
        <v>10</v>
      </c>
      <c r="S40">
        <v>67</v>
      </c>
      <c r="AC40" s="2">
        <v>10</v>
      </c>
      <c r="AD40" s="12">
        <v>10</v>
      </c>
    </row>
    <row r="41" spans="1:30" x14ac:dyDescent="0.35">
      <c r="B41" s="2" t="s">
        <v>57</v>
      </c>
      <c r="C41">
        <v>1023</v>
      </c>
      <c r="J41" s="2" t="s">
        <v>57</v>
      </c>
      <c r="K41" s="7">
        <v>5.4220918866080181</v>
      </c>
      <c r="M41" s="7"/>
      <c r="R41" s="2" t="s">
        <v>343</v>
      </c>
      <c r="AC41" s="2" t="s">
        <v>343</v>
      </c>
      <c r="AD41" s="12"/>
    </row>
    <row r="42" spans="1:30" x14ac:dyDescent="0.35">
      <c r="R42" s="2" t="s">
        <v>57</v>
      </c>
      <c r="S42">
        <v>1050</v>
      </c>
      <c r="AC42" s="2" t="s">
        <v>57</v>
      </c>
      <c r="AD42" s="7">
        <v>5.0547619047619046</v>
      </c>
    </row>
    <row r="45" spans="1:30" ht="20" thickBot="1" x14ac:dyDescent="0.5">
      <c r="B45" s="5" t="s">
        <v>12</v>
      </c>
      <c r="R45" s="5" t="s">
        <v>13</v>
      </c>
    </row>
    <row r="46" spans="1:30" ht="15" thickTop="1" x14ac:dyDescent="0.35">
      <c r="A46" s="4" t="s">
        <v>241</v>
      </c>
      <c r="B46" s="1" t="s">
        <v>102</v>
      </c>
      <c r="C46" s="1" t="s">
        <v>59</v>
      </c>
      <c r="J46" s="1" t="s">
        <v>153</v>
      </c>
      <c r="K46" s="1" t="s">
        <v>59</v>
      </c>
      <c r="R46" s="1" t="s">
        <v>103</v>
      </c>
      <c r="S46" s="1" t="s">
        <v>59</v>
      </c>
      <c r="V46" s="1"/>
      <c r="AC46" s="1" t="s">
        <v>154</v>
      </c>
      <c r="AD46" s="1" t="s">
        <v>59</v>
      </c>
    </row>
    <row r="47" spans="1:30" x14ac:dyDescent="0.35">
      <c r="B47" s="1" t="s">
        <v>59</v>
      </c>
      <c r="C47">
        <v>2024</v>
      </c>
      <c r="J47" s="1" t="s">
        <v>59</v>
      </c>
      <c r="K47">
        <v>2024</v>
      </c>
      <c r="R47" s="1" t="s">
        <v>59</v>
      </c>
      <c r="S47">
        <v>2024</v>
      </c>
      <c r="AC47" s="1" t="s">
        <v>59</v>
      </c>
      <c r="AD47">
        <v>2024</v>
      </c>
    </row>
    <row r="48" spans="1:30" x14ac:dyDescent="0.35">
      <c r="B48" s="2">
        <v>0</v>
      </c>
      <c r="C48">
        <v>9</v>
      </c>
      <c r="J48" s="2">
        <v>0</v>
      </c>
      <c r="K48" s="12">
        <v>0</v>
      </c>
      <c r="M48" s="12"/>
      <c r="R48" s="2">
        <v>0</v>
      </c>
      <c r="S48">
        <v>10</v>
      </c>
      <c r="AC48" s="2">
        <v>0</v>
      </c>
      <c r="AD48" s="12">
        <v>0</v>
      </c>
    </row>
    <row r="49" spans="1:30" x14ac:dyDescent="0.35">
      <c r="B49" s="2">
        <v>2.5</v>
      </c>
      <c r="C49">
        <v>26</v>
      </c>
      <c r="J49" s="2">
        <v>2.5</v>
      </c>
      <c r="K49" s="12">
        <v>2.5</v>
      </c>
      <c r="M49" s="12"/>
      <c r="R49" s="2">
        <v>2.5</v>
      </c>
      <c r="S49">
        <v>76</v>
      </c>
      <c r="AC49" s="2">
        <v>2.5</v>
      </c>
      <c r="AD49" s="12">
        <v>2.5</v>
      </c>
    </row>
    <row r="50" spans="1:30" x14ac:dyDescent="0.35">
      <c r="B50" s="2">
        <v>5</v>
      </c>
      <c r="C50">
        <v>191</v>
      </c>
      <c r="J50" s="2">
        <v>5</v>
      </c>
      <c r="K50" s="12">
        <v>5</v>
      </c>
      <c r="M50" s="12"/>
      <c r="R50" s="2">
        <v>5</v>
      </c>
      <c r="S50">
        <v>250</v>
      </c>
      <c r="AC50" s="2">
        <v>5</v>
      </c>
      <c r="AD50" s="12">
        <v>5</v>
      </c>
    </row>
    <row r="51" spans="1:30" x14ac:dyDescent="0.35">
      <c r="B51" s="2">
        <v>7.5</v>
      </c>
      <c r="C51">
        <v>508</v>
      </c>
      <c r="J51" s="2">
        <v>7.5</v>
      </c>
      <c r="K51" s="12">
        <v>7.5</v>
      </c>
      <c r="M51" s="12"/>
      <c r="R51" s="2">
        <v>7.5</v>
      </c>
      <c r="S51">
        <v>484</v>
      </c>
      <c r="AC51" s="2">
        <v>7.5</v>
      </c>
      <c r="AD51" s="12">
        <v>7.5</v>
      </c>
    </row>
    <row r="52" spans="1:30" x14ac:dyDescent="0.35">
      <c r="B52" s="2">
        <v>10</v>
      </c>
      <c r="C52">
        <v>301</v>
      </c>
      <c r="J52" s="2">
        <v>10</v>
      </c>
      <c r="K52" s="12">
        <v>10</v>
      </c>
      <c r="M52" s="12"/>
      <c r="R52" s="2">
        <v>10</v>
      </c>
      <c r="S52">
        <v>236</v>
      </c>
      <c r="AC52" s="2">
        <v>10</v>
      </c>
      <c r="AD52" s="12">
        <v>10</v>
      </c>
    </row>
    <row r="53" spans="1:30" x14ac:dyDescent="0.35">
      <c r="B53" s="2" t="s">
        <v>343</v>
      </c>
      <c r="J53" s="2" t="s">
        <v>343</v>
      </c>
      <c r="K53" s="12"/>
      <c r="M53" s="12"/>
      <c r="R53" s="2" t="s">
        <v>343</v>
      </c>
      <c r="AC53" s="2" t="s">
        <v>343</v>
      </c>
      <c r="AD53" s="12"/>
    </row>
    <row r="54" spans="1:30" x14ac:dyDescent="0.35">
      <c r="B54" s="2" t="s">
        <v>57</v>
      </c>
      <c r="C54">
        <v>1035</v>
      </c>
      <c r="J54" s="2" t="s">
        <v>57</v>
      </c>
      <c r="K54" s="7">
        <v>7.57487922705314</v>
      </c>
      <c r="M54" s="7"/>
      <c r="R54" s="2" t="s">
        <v>57</v>
      </c>
      <c r="S54">
        <v>1056</v>
      </c>
      <c r="AC54" s="2" t="s">
        <v>57</v>
      </c>
      <c r="AD54" s="7">
        <v>7.0359848484848486</v>
      </c>
    </row>
    <row r="57" spans="1:30" ht="20" thickBot="1" x14ac:dyDescent="0.5">
      <c r="B57" s="5" t="s">
        <v>14</v>
      </c>
      <c r="R57" s="5" t="s">
        <v>15</v>
      </c>
    </row>
    <row r="58" spans="1:30" ht="15" thickTop="1" x14ac:dyDescent="0.35">
      <c r="A58" s="4" t="s">
        <v>242</v>
      </c>
      <c r="B58" s="1" t="s">
        <v>104</v>
      </c>
      <c r="C58" s="1" t="s">
        <v>59</v>
      </c>
      <c r="J58" s="1" t="s">
        <v>155</v>
      </c>
      <c r="K58" s="1" t="s">
        <v>59</v>
      </c>
      <c r="R58" s="1" t="s">
        <v>105</v>
      </c>
      <c r="S58" s="1" t="s">
        <v>59</v>
      </c>
      <c r="V58" s="1"/>
      <c r="AC58" s="1" t="s">
        <v>156</v>
      </c>
      <c r="AD58" s="1" t="s">
        <v>59</v>
      </c>
    </row>
    <row r="59" spans="1:30" x14ac:dyDescent="0.35">
      <c r="B59" s="1" t="s">
        <v>59</v>
      </c>
      <c r="C59">
        <v>2024</v>
      </c>
      <c r="J59" s="1" t="s">
        <v>59</v>
      </c>
      <c r="K59">
        <v>2024</v>
      </c>
      <c r="R59" s="1" t="s">
        <v>59</v>
      </c>
      <c r="S59">
        <v>2024</v>
      </c>
      <c r="AC59" s="1" t="s">
        <v>59</v>
      </c>
      <c r="AD59">
        <v>2024</v>
      </c>
    </row>
    <row r="60" spans="1:30" x14ac:dyDescent="0.35">
      <c r="B60" s="2">
        <v>0</v>
      </c>
      <c r="C60">
        <v>10</v>
      </c>
      <c r="J60" s="2">
        <v>0</v>
      </c>
      <c r="K60" s="12">
        <v>0</v>
      </c>
      <c r="M60" s="12"/>
      <c r="R60" s="2">
        <v>0</v>
      </c>
      <c r="S60">
        <v>58</v>
      </c>
      <c r="AC60" s="2">
        <v>0</v>
      </c>
      <c r="AD60" s="12">
        <v>0</v>
      </c>
    </row>
    <row r="61" spans="1:30" x14ac:dyDescent="0.35">
      <c r="B61" s="2">
        <v>2.5</v>
      </c>
      <c r="C61">
        <v>64</v>
      </c>
      <c r="J61" s="2">
        <v>2.5</v>
      </c>
      <c r="K61" s="12">
        <v>2.5</v>
      </c>
      <c r="M61" s="12"/>
      <c r="R61" s="2">
        <v>10</v>
      </c>
      <c r="S61">
        <v>247</v>
      </c>
      <c r="AC61" s="2">
        <v>10</v>
      </c>
      <c r="AD61" s="12">
        <v>10</v>
      </c>
    </row>
    <row r="62" spans="1:30" x14ac:dyDescent="0.35">
      <c r="B62" s="2">
        <v>5</v>
      </c>
      <c r="C62">
        <v>223</v>
      </c>
      <c r="J62" s="2">
        <v>5</v>
      </c>
      <c r="K62" s="12">
        <v>5</v>
      </c>
      <c r="M62" s="12"/>
      <c r="R62" s="2" t="s">
        <v>343</v>
      </c>
      <c r="AC62" s="2" t="s">
        <v>343</v>
      </c>
      <c r="AD62" s="12"/>
    </row>
    <row r="63" spans="1:30" x14ac:dyDescent="0.35">
      <c r="B63" s="2">
        <v>7.5</v>
      </c>
      <c r="C63">
        <v>509</v>
      </c>
      <c r="J63" s="2">
        <v>7.5</v>
      </c>
      <c r="K63" s="12">
        <v>7.5</v>
      </c>
      <c r="M63" s="12"/>
      <c r="R63" s="2">
        <v>3.33</v>
      </c>
      <c r="S63">
        <v>274</v>
      </c>
      <c r="AC63" s="2">
        <v>3.33</v>
      </c>
      <c r="AD63" s="12">
        <v>3.3300000000000152</v>
      </c>
    </row>
    <row r="64" spans="1:30" x14ac:dyDescent="0.35">
      <c r="B64" s="2">
        <v>10</v>
      </c>
      <c r="C64">
        <v>248</v>
      </c>
      <c r="J64" s="2">
        <v>10</v>
      </c>
      <c r="K64" s="12">
        <v>10</v>
      </c>
      <c r="M64" s="12"/>
      <c r="R64" s="2">
        <v>6.67</v>
      </c>
      <c r="S64">
        <v>467</v>
      </c>
      <c r="AC64" s="2">
        <v>6.67</v>
      </c>
      <c r="AD64" s="12">
        <v>6.6700000000000426</v>
      </c>
    </row>
    <row r="65" spans="1:30" x14ac:dyDescent="0.35">
      <c r="B65" s="2" t="s">
        <v>343</v>
      </c>
      <c r="J65" s="2" t="s">
        <v>343</v>
      </c>
      <c r="K65" s="12"/>
      <c r="M65" s="12"/>
      <c r="R65" s="2" t="s">
        <v>57</v>
      </c>
      <c r="S65">
        <v>1046</v>
      </c>
      <c r="AC65" s="2" t="s">
        <v>57</v>
      </c>
      <c r="AD65" s="7">
        <v>6.211577437858522</v>
      </c>
    </row>
    <row r="66" spans="1:30" x14ac:dyDescent="0.35">
      <c r="B66" s="2" t="s">
        <v>57</v>
      </c>
      <c r="C66">
        <v>1054</v>
      </c>
      <c r="J66" s="2" t="s">
        <v>57</v>
      </c>
      <c r="K66" s="7">
        <v>7.1845351043643264</v>
      </c>
      <c r="M66" s="7"/>
    </row>
    <row r="69" spans="1:30" ht="20" thickBot="1" x14ac:dyDescent="0.5">
      <c r="B69" s="5" t="s">
        <v>16</v>
      </c>
      <c r="R69" s="5" t="s">
        <v>17</v>
      </c>
    </row>
    <row r="70" spans="1:30" ht="15" thickTop="1" x14ac:dyDescent="0.35">
      <c r="A70" s="4" t="s">
        <v>243</v>
      </c>
      <c r="B70" s="1" t="s">
        <v>106</v>
      </c>
      <c r="C70" s="1" t="s">
        <v>59</v>
      </c>
      <c r="J70" s="1" t="s">
        <v>157</v>
      </c>
      <c r="K70" s="1" t="s">
        <v>59</v>
      </c>
      <c r="R70" s="1" t="s">
        <v>107</v>
      </c>
      <c r="S70" s="1" t="s">
        <v>59</v>
      </c>
      <c r="V70" s="1"/>
      <c r="AC70" s="1" t="s">
        <v>158</v>
      </c>
      <c r="AD70" s="1" t="s">
        <v>59</v>
      </c>
    </row>
    <row r="71" spans="1:30" x14ac:dyDescent="0.35">
      <c r="B71" s="1" t="s">
        <v>59</v>
      </c>
      <c r="C71">
        <v>2024</v>
      </c>
      <c r="J71" s="1" t="s">
        <v>59</v>
      </c>
      <c r="K71">
        <v>2024</v>
      </c>
      <c r="R71" s="1" t="s">
        <v>59</v>
      </c>
      <c r="S71">
        <v>2024</v>
      </c>
      <c r="AC71" s="1" t="s">
        <v>59</v>
      </c>
      <c r="AD71">
        <v>2024</v>
      </c>
    </row>
    <row r="72" spans="1:30" x14ac:dyDescent="0.35">
      <c r="B72" s="2">
        <v>0</v>
      </c>
      <c r="C72">
        <v>66</v>
      </c>
      <c r="J72" s="2">
        <v>0</v>
      </c>
      <c r="K72" s="12">
        <v>0</v>
      </c>
      <c r="M72" s="12"/>
      <c r="R72" s="2">
        <v>0</v>
      </c>
      <c r="S72">
        <v>96</v>
      </c>
      <c r="AC72" s="2">
        <v>0</v>
      </c>
      <c r="AD72" s="12">
        <v>0</v>
      </c>
    </row>
    <row r="73" spans="1:30" x14ac:dyDescent="0.35">
      <c r="B73" s="2">
        <v>2.5</v>
      </c>
      <c r="C73">
        <v>198</v>
      </c>
      <c r="J73" s="2">
        <v>2.5</v>
      </c>
      <c r="K73" s="12">
        <v>2.5</v>
      </c>
      <c r="M73" s="12"/>
      <c r="R73" s="2">
        <v>10</v>
      </c>
      <c r="S73">
        <v>130</v>
      </c>
      <c r="AC73" s="2">
        <v>10</v>
      </c>
      <c r="AD73" s="12">
        <v>10</v>
      </c>
    </row>
    <row r="74" spans="1:30" x14ac:dyDescent="0.35">
      <c r="B74" s="2">
        <v>5</v>
      </c>
      <c r="C74">
        <v>391</v>
      </c>
      <c r="J74" s="2">
        <v>5</v>
      </c>
      <c r="K74" s="12">
        <v>5</v>
      </c>
      <c r="M74" s="12"/>
      <c r="R74" s="2" t="s">
        <v>343</v>
      </c>
      <c r="AC74" s="2" t="s">
        <v>343</v>
      </c>
      <c r="AD74" s="12"/>
    </row>
    <row r="75" spans="1:30" x14ac:dyDescent="0.35">
      <c r="B75" s="2">
        <v>7.5</v>
      </c>
      <c r="C75">
        <v>318</v>
      </c>
      <c r="J75" s="2">
        <v>7.5</v>
      </c>
      <c r="K75" s="12">
        <v>7.5</v>
      </c>
      <c r="M75" s="12"/>
      <c r="R75" s="2">
        <v>3.33</v>
      </c>
      <c r="S75">
        <v>372</v>
      </c>
      <c r="AC75" s="2">
        <v>3.33</v>
      </c>
      <c r="AD75" s="12">
        <v>3.3300000000000023</v>
      </c>
    </row>
    <row r="76" spans="1:30" x14ac:dyDescent="0.35">
      <c r="B76" s="2">
        <v>10</v>
      </c>
      <c r="C76">
        <v>78</v>
      </c>
      <c r="J76" s="2">
        <v>10</v>
      </c>
      <c r="K76" s="12">
        <v>10</v>
      </c>
      <c r="M76" s="12"/>
      <c r="R76" s="2">
        <v>6.67</v>
      </c>
      <c r="S76">
        <v>411</v>
      </c>
      <c r="AC76" s="2">
        <v>6.67</v>
      </c>
      <c r="AD76" s="12">
        <v>6.6700000000000381</v>
      </c>
    </row>
    <row r="77" spans="1:30" x14ac:dyDescent="0.35">
      <c r="B77" s="2" t="s">
        <v>343</v>
      </c>
      <c r="J77" s="2" t="s">
        <v>343</v>
      </c>
      <c r="K77" s="12"/>
      <c r="M77" s="12"/>
      <c r="R77" s="2" t="s">
        <v>57</v>
      </c>
      <c r="S77">
        <v>1009</v>
      </c>
      <c r="AC77" s="2" t="s">
        <v>57</v>
      </c>
      <c r="AD77" s="7">
        <v>5.2330327056491601</v>
      </c>
    </row>
    <row r="78" spans="1:30" x14ac:dyDescent="0.35">
      <c r="B78" s="2" t="s">
        <v>57</v>
      </c>
      <c r="C78">
        <v>1051</v>
      </c>
      <c r="J78" s="2" t="s">
        <v>57</v>
      </c>
      <c r="K78" s="7">
        <v>5.3425309229305427</v>
      </c>
      <c r="M78" s="7"/>
    </row>
    <row r="81" spans="1:30" ht="20" thickBot="1" x14ac:dyDescent="0.5">
      <c r="B81" s="5" t="s">
        <v>18</v>
      </c>
      <c r="R81" s="5" t="s">
        <v>19</v>
      </c>
    </row>
    <row r="82" spans="1:30" ht="15" thickTop="1" x14ac:dyDescent="0.35">
      <c r="A82" s="4" t="s">
        <v>244</v>
      </c>
      <c r="B82" s="1" t="s">
        <v>108</v>
      </c>
      <c r="C82" s="1" t="s">
        <v>59</v>
      </c>
      <c r="J82" s="1" t="s">
        <v>159</v>
      </c>
      <c r="K82" s="1" t="s">
        <v>59</v>
      </c>
      <c r="R82" s="1" t="s">
        <v>109</v>
      </c>
      <c r="S82" s="1" t="s">
        <v>59</v>
      </c>
      <c r="V82" s="1"/>
      <c r="AC82" s="1" t="s">
        <v>160</v>
      </c>
      <c r="AD82" s="1" t="s">
        <v>59</v>
      </c>
    </row>
    <row r="83" spans="1:30" x14ac:dyDescent="0.35">
      <c r="B83" s="1" t="s">
        <v>59</v>
      </c>
      <c r="C83">
        <v>2024</v>
      </c>
      <c r="J83" s="1" t="s">
        <v>59</v>
      </c>
      <c r="K83">
        <v>2024</v>
      </c>
      <c r="R83" s="1" t="s">
        <v>59</v>
      </c>
      <c r="S83">
        <v>2024</v>
      </c>
      <c r="AC83" s="1" t="s">
        <v>59</v>
      </c>
      <c r="AD83">
        <v>2024</v>
      </c>
    </row>
    <row r="84" spans="1:30" x14ac:dyDescent="0.35">
      <c r="B84" s="2">
        <v>0</v>
      </c>
      <c r="C84">
        <v>65</v>
      </c>
      <c r="J84" s="2">
        <v>0</v>
      </c>
      <c r="K84" s="12">
        <v>0</v>
      </c>
      <c r="M84" s="12"/>
      <c r="R84" s="2">
        <v>0</v>
      </c>
      <c r="S84">
        <v>69</v>
      </c>
      <c r="AC84" s="2">
        <v>0</v>
      </c>
      <c r="AD84" s="12">
        <v>0</v>
      </c>
    </row>
    <row r="85" spans="1:30" x14ac:dyDescent="0.35">
      <c r="B85" s="2">
        <v>10</v>
      </c>
      <c r="C85">
        <v>209</v>
      </c>
      <c r="J85" s="2">
        <v>10</v>
      </c>
      <c r="K85" s="12">
        <v>10</v>
      </c>
      <c r="M85" s="12"/>
      <c r="R85" s="2">
        <v>10</v>
      </c>
      <c r="S85">
        <v>395</v>
      </c>
      <c r="AC85" s="2">
        <v>10</v>
      </c>
      <c r="AD85" s="12">
        <v>10</v>
      </c>
    </row>
    <row r="86" spans="1:30" x14ac:dyDescent="0.35">
      <c r="B86" s="2" t="s">
        <v>343</v>
      </c>
      <c r="J86" s="2" t="s">
        <v>343</v>
      </c>
      <c r="K86" s="12"/>
      <c r="M86" s="12"/>
      <c r="R86" s="2" t="s">
        <v>343</v>
      </c>
      <c r="AC86" s="2" t="s">
        <v>343</v>
      </c>
      <c r="AD86" s="12"/>
    </row>
    <row r="87" spans="1:30" x14ac:dyDescent="0.35">
      <c r="B87" s="2">
        <v>3.33</v>
      </c>
      <c r="C87">
        <v>295</v>
      </c>
      <c r="J87" s="2">
        <v>3.33</v>
      </c>
      <c r="K87" s="12">
        <v>3.3300000000000169</v>
      </c>
      <c r="M87" s="12"/>
      <c r="R87" s="2">
        <v>3.33</v>
      </c>
      <c r="S87">
        <v>170</v>
      </c>
      <c r="AC87" s="2">
        <v>3.33</v>
      </c>
      <c r="AD87" s="12">
        <v>3.3299999999999996</v>
      </c>
    </row>
    <row r="88" spans="1:30" x14ac:dyDescent="0.35">
      <c r="B88" s="2">
        <v>6.67</v>
      </c>
      <c r="C88">
        <v>439</v>
      </c>
      <c r="J88" s="2">
        <v>6.67</v>
      </c>
      <c r="K88" s="12">
        <v>6.6700000000000408</v>
      </c>
      <c r="M88" s="12"/>
      <c r="R88" s="2">
        <v>6.67</v>
      </c>
      <c r="S88">
        <v>360</v>
      </c>
      <c r="AC88" s="2">
        <v>6.67</v>
      </c>
      <c r="AD88" s="12">
        <v>6.6700000000000337</v>
      </c>
    </row>
    <row r="89" spans="1:30" x14ac:dyDescent="0.35">
      <c r="B89" s="2" t="s">
        <v>57</v>
      </c>
      <c r="C89">
        <v>1008</v>
      </c>
      <c r="J89" s="2" t="s">
        <v>57</v>
      </c>
      <c r="K89" s="7">
        <v>5.9528571428571535</v>
      </c>
      <c r="M89" s="7"/>
      <c r="R89" s="2" t="s">
        <v>57</v>
      </c>
      <c r="S89">
        <v>994</v>
      </c>
      <c r="AC89" s="2" t="s">
        <v>57</v>
      </c>
      <c r="AD89" s="7">
        <v>6.9590543259557487</v>
      </c>
    </row>
    <row r="93" spans="1:30" ht="20" thickBot="1" x14ac:dyDescent="0.5">
      <c r="B93" s="5" t="s">
        <v>20</v>
      </c>
      <c r="R93" s="5" t="s">
        <v>21</v>
      </c>
    </row>
    <row r="94" spans="1:30" ht="15" thickTop="1" x14ac:dyDescent="0.35">
      <c r="A94" s="4" t="s">
        <v>245</v>
      </c>
      <c r="B94" s="1" t="s">
        <v>110</v>
      </c>
      <c r="C94" s="1" t="s">
        <v>59</v>
      </c>
      <c r="J94" s="1" t="s">
        <v>161</v>
      </c>
      <c r="K94" s="1" t="s">
        <v>59</v>
      </c>
      <c r="R94" s="1" t="s">
        <v>111</v>
      </c>
      <c r="S94" s="1" t="s">
        <v>59</v>
      </c>
      <c r="V94" s="1"/>
      <c r="AC94" s="1" t="s">
        <v>162</v>
      </c>
      <c r="AD94" s="1" t="s">
        <v>59</v>
      </c>
    </row>
    <row r="95" spans="1:30" x14ac:dyDescent="0.35">
      <c r="B95" s="1" t="s">
        <v>59</v>
      </c>
      <c r="C95">
        <v>2024</v>
      </c>
      <c r="J95" s="1" t="s">
        <v>59</v>
      </c>
      <c r="K95">
        <v>2024</v>
      </c>
      <c r="R95" s="1" t="s">
        <v>59</v>
      </c>
      <c r="S95">
        <v>2024</v>
      </c>
      <c r="AC95" s="1" t="s">
        <v>59</v>
      </c>
      <c r="AD95">
        <v>2024</v>
      </c>
    </row>
    <row r="96" spans="1:30" x14ac:dyDescent="0.35">
      <c r="B96" s="2">
        <v>0</v>
      </c>
      <c r="C96">
        <v>30</v>
      </c>
      <c r="J96" s="2">
        <v>0</v>
      </c>
      <c r="K96" s="12">
        <v>0</v>
      </c>
      <c r="M96" s="12"/>
      <c r="R96" s="2">
        <v>0</v>
      </c>
      <c r="S96">
        <v>32</v>
      </c>
      <c r="AC96" s="2">
        <v>0</v>
      </c>
      <c r="AD96" s="12">
        <v>0</v>
      </c>
    </row>
    <row r="97" spans="1:30" x14ac:dyDescent="0.35">
      <c r="B97" s="2">
        <v>2.5</v>
      </c>
      <c r="C97">
        <v>59</v>
      </c>
      <c r="J97" s="2">
        <v>2.5</v>
      </c>
      <c r="K97" s="12">
        <v>2.5</v>
      </c>
      <c r="M97" s="12"/>
      <c r="R97" s="2">
        <v>10</v>
      </c>
      <c r="S97">
        <v>215</v>
      </c>
      <c r="AC97" s="2">
        <v>10</v>
      </c>
      <c r="AD97" s="12">
        <v>10</v>
      </c>
    </row>
    <row r="98" spans="1:30" x14ac:dyDescent="0.35">
      <c r="B98" s="2">
        <v>5</v>
      </c>
      <c r="C98">
        <v>156</v>
      </c>
      <c r="J98" s="2">
        <v>5</v>
      </c>
      <c r="K98" s="12">
        <v>5</v>
      </c>
      <c r="M98" s="12"/>
      <c r="R98" s="2" t="s">
        <v>343</v>
      </c>
      <c r="AC98" s="2" t="s">
        <v>343</v>
      </c>
      <c r="AD98" s="12"/>
    </row>
    <row r="99" spans="1:30" x14ac:dyDescent="0.35">
      <c r="B99" s="2">
        <v>7.5</v>
      </c>
      <c r="C99">
        <v>260</v>
      </c>
      <c r="J99" s="2">
        <v>7.5</v>
      </c>
      <c r="K99" s="12">
        <v>7.5</v>
      </c>
      <c r="M99" s="12"/>
      <c r="R99" s="2">
        <v>3.33</v>
      </c>
      <c r="S99">
        <v>149</v>
      </c>
      <c r="AC99" s="2">
        <v>3.33</v>
      </c>
      <c r="AD99" s="12">
        <v>3.3299999999999952</v>
      </c>
    </row>
    <row r="100" spans="1:30" x14ac:dyDescent="0.35">
      <c r="B100" s="2">
        <v>10</v>
      </c>
      <c r="C100">
        <v>512</v>
      </c>
      <c r="J100" s="2">
        <v>10</v>
      </c>
      <c r="K100" s="12">
        <v>10</v>
      </c>
      <c r="M100" s="12"/>
      <c r="R100" s="2">
        <v>6.67</v>
      </c>
      <c r="S100">
        <v>600</v>
      </c>
      <c r="AC100" s="2">
        <v>6.67</v>
      </c>
      <c r="AD100" s="12">
        <v>6.6700000000000497</v>
      </c>
    </row>
    <row r="101" spans="1:30" x14ac:dyDescent="0.35">
      <c r="B101" s="2" t="s">
        <v>343</v>
      </c>
      <c r="J101" s="2" t="s">
        <v>343</v>
      </c>
      <c r="K101" s="12"/>
      <c r="M101" s="12"/>
      <c r="R101" s="2" t="s">
        <v>57</v>
      </c>
      <c r="S101">
        <v>996</v>
      </c>
      <c r="AC101" s="2" t="s">
        <v>57</v>
      </c>
      <c r="AD101" s="7">
        <v>6.6748694779116793</v>
      </c>
    </row>
    <row r="102" spans="1:30" x14ac:dyDescent="0.35">
      <c r="B102" s="2" t="s">
        <v>57</v>
      </c>
      <c r="C102">
        <v>1017</v>
      </c>
      <c r="J102" s="2" t="s">
        <v>57</v>
      </c>
      <c r="K102" s="7">
        <v>7.8638151425762048</v>
      </c>
      <c r="M102" s="7"/>
    </row>
    <row r="105" spans="1:30" ht="20" thickBot="1" x14ac:dyDescent="0.5">
      <c r="B105" s="5" t="s">
        <v>22</v>
      </c>
      <c r="R105" s="5" t="s">
        <v>23</v>
      </c>
    </row>
    <row r="106" spans="1:30" ht="15" thickTop="1" x14ac:dyDescent="0.35">
      <c r="A106" s="4" t="s">
        <v>246</v>
      </c>
      <c r="B106" s="1" t="s">
        <v>112</v>
      </c>
      <c r="C106" s="1" t="s">
        <v>59</v>
      </c>
      <c r="J106" s="1" t="s">
        <v>163</v>
      </c>
      <c r="K106" s="1" t="s">
        <v>59</v>
      </c>
      <c r="R106" s="1" t="s">
        <v>113</v>
      </c>
      <c r="S106" s="1" t="s">
        <v>59</v>
      </c>
      <c r="V106" s="1"/>
      <c r="AC106" s="1" t="s">
        <v>164</v>
      </c>
      <c r="AD106" s="1" t="s">
        <v>59</v>
      </c>
    </row>
    <row r="107" spans="1:30" x14ac:dyDescent="0.35">
      <c r="B107" s="1" t="s">
        <v>59</v>
      </c>
      <c r="C107">
        <v>2024</v>
      </c>
      <c r="J107" s="1" t="s">
        <v>59</v>
      </c>
      <c r="K107">
        <v>2024</v>
      </c>
      <c r="R107" s="1" t="s">
        <v>59</v>
      </c>
      <c r="S107">
        <v>2024</v>
      </c>
      <c r="AC107" s="1" t="s">
        <v>59</v>
      </c>
      <c r="AD107">
        <v>2024</v>
      </c>
    </row>
    <row r="108" spans="1:30" x14ac:dyDescent="0.35">
      <c r="B108" s="2">
        <v>0</v>
      </c>
      <c r="C108">
        <v>37</v>
      </c>
      <c r="J108" s="2">
        <v>0</v>
      </c>
      <c r="K108" s="12">
        <v>0</v>
      </c>
      <c r="M108" s="12"/>
      <c r="R108" s="2">
        <v>0</v>
      </c>
      <c r="S108">
        <v>116</v>
      </c>
      <c r="AC108" s="2">
        <v>0</v>
      </c>
      <c r="AD108" s="12">
        <v>0</v>
      </c>
    </row>
    <row r="109" spans="1:30" x14ac:dyDescent="0.35">
      <c r="B109" s="2">
        <v>10</v>
      </c>
      <c r="C109">
        <v>219</v>
      </c>
      <c r="J109" s="2">
        <v>10</v>
      </c>
      <c r="K109" s="12">
        <v>10</v>
      </c>
      <c r="M109" s="12"/>
      <c r="R109" s="2">
        <v>10</v>
      </c>
      <c r="S109">
        <v>105</v>
      </c>
      <c r="AC109" s="2">
        <v>10</v>
      </c>
      <c r="AD109" s="12">
        <v>10</v>
      </c>
    </row>
    <row r="110" spans="1:30" x14ac:dyDescent="0.35">
      <c r="B110" s="2" t="s">
        <v>343</v>
      </c>
      <c r="J110" s="2" t="s">
        <v>343</v>
      </c>
      <c r="K110" s="12"/>
      <c r="M110" s="12"/>
      <c r="R110" s="2" t="s">
        <v>343</v>
      </c>
      <c r="AC110" s="2" t="s">
        <v>343</v>
      </c>
      <c r="AD110" s="12"/>
    </row>
    <row r="111" spans="1:30" x14ac:dyDescent="0.35">
      <c r="B111" s="2">
        <v>3.33</v>
      </c>
      <c r="C111">
        <v>129</v>
      </c>
      <c r="J111" s="2">
        <v>3.33</v>
      </c>
      <c r="K111" s="12">
        <v>3.329999999999997</v>
      </c>
      <c r="M111" s="12"/>
      <c r="R111" s="2">
        <v>3.33</v>
      </c>
      <c r="S111">
        <v>395</v>
      </c>
      <c r="AC111" s="2">
        <v>3.33</v>
      </c>
      <c r="AD111" s="12">
        <v>3.3299999999999979</v>
      </c>
    </row>
    <row r="112" spans="1:30" x14ac:dyDescent="0.35">
      <c r="B112" s="2">
        <v>6.67</v>
      </c>
      <c r="C112">
        <v>614</v>
      </c>
      <c r="J112" s="2">
        <v>6.67</v>
      </c>
      <c r="K112" s="12">
        <v>6.6700000000000497</v>
      </c>
      <c r="M112" s="12"/>
      <c r="R112" s="2">
        <v>6.67</v>
      </c>
      <c r="S112">
        <v>394</v>
      </c>
      <c r="AC112" s="2">
        <v>6.67</v>
      </c>
      <c r="AD112" s="12">
        <v>6.6700000000000372</v>
      </c>
    </row>
    <row r="113" spans="1:30" x14ac:dyDescent="0.35">
      <c r="B113" s="2" t="s">
        <v>57</v>
      </c>
      <c r="C113">
        <v>999</v>
      </c>
      <c r="J113" s="2" t="s">
        <v>57</v>
      </c>
      <c r="K113" s="7">
        <v>6.7216716716717073</v>
      </c>
      <c r="M113" s="7"/>
      <c r="R113" s="2" t="s">
        <v>57</v>
      </c>
      <c r="S113">
        <v>1010</v>
      </c>
      <c r="AC113" s="2" t="s">
        <v>57</v>
      </c>
      <c r="AD113" s="7">
        <v>4.9438910891089112</v>
      </c>
    </row>
    <row r="117" spans="1:30" ht="20" thickBot="1" x14ac:dyDescent="0.5">
      <c r="B117" s="5" t="s">
        <v>24</v>
      </c>
      <c r="R117" s="5" t="s">
        <v>25</v>
      </c>
    </row>
    <row r="118" spans="1:30" ht="15" thickTop="1" x14ac:dyDescent="0.35">
      <c r="A118" s="4" t="s">
        <v>247</v>
      </c>
      <c r="B118" s="1" t="s">
        <v>114</v>
      </c>
      <c r="C118" s="1" t="s">
        <v>59</v>
      </c>
      <c r="J118" s="1" t="s">
        <v>165</v>
      </c>
      <c r="K118" s="1" t="s">
        <v>59</v>
      </c>
      <c r="R118" s="1" t="s">
        <v>137</v>
      </c>
      <c r="S118" s="1" t="s">
        <v>59</v>
      </c>
      <c r="V118" s="1"/>
      <c r="AC118" s="1" t="s">
        <v>166</v>
      </c>
      <c r="AD118" s="1" t="s">
        <v>59</v>
      </c>
    </row>
    <row r="119" spans="1:30" x14ac:dyDescent="0.35">
      <c r="B119" s="1" t="s">
        <v>59</v>
      </c>
      <c r="C119">
        <v>2024</v>
      </c>
      <c r="J119" s="1" t="s">
        <v>59</v>
      </c>
      <c r="K119">
        <v>2024</v>
      </c>
      <c r="R119" s="1" t="s">
        <v>59</v>
      </c>
      <c r="S119">
        <v>2024</v>
      </c>
      <c r="AC119" s="1" t="s">
        <v>59</v>
      </c>
      <c r="AD119">
        <v>2024</v>
      </c>
    </row>
    <row r="120" spans="1:30" x14ac:dyDescent="0.35">
      <c r="B120" s="2">
        <v>0</v>
      </c>
      <c r="C120">
        <v>109</v>
      </c>
      <c r="J120" s="2">
        <v>0</v>
      </c>
      <c r="K120" s="12">
        <v>0</v>
      </c>
      <c r="M120" s="12"/>
      <c r="R120" s="2">
        <v>0</v>
      </c>
      <c r="S120">
        <v>24</v>
      </c>
      <c r="AC120" s="2">
        <v>0</v>
      </c>
      <c r="AD120" s="12">
        <v>0</v>
      </c>
    </row>
    <row r="121" spans="1:30" x14ac:dyDescent="0.35">
      <c r="B121" s="2">
        <v>10</v>
      </c>
      <c r="C121">
        <v>130</v>
      </c>
      <c r="J121" s="2">
        <v>10</v>
      </c>
      <c r="K121" s="12">
        <v>10</v>
      </c>
      <c r="M121" s="12"/>
      <c r="R121" s="2">
        <v>2.5</v>
      </c>
      <c r="S121">
        <v>97</v>
      </c>
      <c r="AC121" s="2">
        <v>2.5</v>
      </c>
      <c r="AD121" s="12">
        <v>2.5</v>
      </c>
    </row>
    <row r="122" spans="1:30" x14ac:dyDescent="0.35">
      <c r="B122" s="2" t="s">
        <v>343</v>
      </c>
      <c r="J122" s="2" t="s">
        <v>343</v>
      </c>
      <c r="K122" s="12"/>
      <c r="M122" s="12"/>
      <c r="R122" s="2">
        <v>5</v>
      </c>
      <c r="S122">
        <v>287</v>
      </c>
      <c r="AC122" s="2">
        <v>5</v>
      </c>
      <c r="AD122" s="12">
        <v>5</v>
      </c>
    </row>
    <row r="123" spans="1:30" x14ac:dyDescent="0.35">
      <c r="B123" s="2">
        <v>3.33</v>
      </c>
      <c r="C123">
        <v>298</v>
      </c>
      <c r="J123" s="2">
        <v>3.33</v>
      </c>
      <c r="K123" s="12">
        <v>3.3300000000000174</v>
      </c>
      <c r="M123" s="12"/>
      <c r="R123" s="2">
        <v>7.5</v>
      </c>
      <c r="S123">
        <v>468</v>
      </c>
      <c r="AC123" s="2">
        <v>7.5</v>
      </c>
      <c r="AD123" s="12">
        <v>7.5</v>
      </c>
    </row>
    <row r="124" spans="1:30" x14ac:dyDescent="0.35">
      <c r="B124" s="2">
        <v>6.67</v>
      </c>
      <c r="C124">
        <v>406</v>
      </c>
      <c r="J124" s="2">
        <v>6.67</v>
      </c>
      <c r="K124" s="12">
        <v>6.6700000000000381</v>
      </c>
      <c r="M124" s="12"/>
      <c r="R124" s="2">
        <v>10</v>
      </c>
      <c r="S124">
        <v>165</v>
      </c>
      <c r="AC124" s="2">
        <v>10</v>
      </c>
      <c r="AD124" s="12">
        <v>10</v>
      </c>
    </row>
    <row r="125" spans="1:30" x14ac:dyDescent="0.35">
      <c r="B125" s="2" t="s">
        <v>57</v>
      </c>
      <c r="C125">
        <v>943</v>
      </c>
      <c r="J125" s="2" t="s">
        <v>57</v>
      </c>
      <c r="K125" s="7">
        <v>5.3026086956521823</v>
      </c>
      <c r="M125" s="7"/>
      <c r="R125" s="2" t="s">
        <v>343</v>
      </c>
      <c r="AC125" s="2" t="s">
        <v>343</v>
      </c>
      <c r="AD125" s="12"/>
    </row>
    <row r="126" spans="1:30" x14ac:dyDescent="0.35">
      <c r="R126" s="2" t="s">
        <v>57</v>
      </c>
      <c r="S126">
        <v>1041</v>
      </c>
      <c r="AC126" s="2" t="s">
        <v>57</v>
      </c>
      <c r="AD126" s="7">
        <v>6.5682036503362156</v>
      </c>
    </row>
    <row r="129" spans="1:30" ht="20" thickBot="1" x14ac:dyDescent="0.5">
      <c r="B129" s="5" t="s">
        <v>26</v>
      </c>
      <c r="R129" s="5" t="s">
        <v>27</v>
      </c>
    </row>
    <row r="130" spans="1:30" ht="15" thickTop="1" x14ac:dyDescent="0.35">
      <c r="A130" s="4" t="s">
        <v>248</v>
      </c>
      <c r="B130" s="1" t="s">
        <v>115</v>
      </c>
      <c r="C130" s="1" t="s">
        <v>59</v>
      </c>
      <c r="J130" s="1" t="s">
        <v>167</v>
      </c>
      <c r="K130" s="1" t="s">
        <v>59</v>
      </c>
      <c r="R130" s="1" t="s">
        <v>116</v>
      </c>
      <c r="S130" s="1" t="s">
        <v>59</v>
      </c>
      <c r="V130" s="1"/>
      <c r="AC130" s="1" t="s">
        <v>168</v>
      </c>
      <c r="AD130" s="1" t="s">
        <v>59</v>
      </c>
    </row>
    <row r="131" spans="1:30" x14ac:dyDescent="0.35">
      <c r="B131" s="1" t="s">
        <v>59</v>
      </c>
      <c r="C131">
        <v>2024</v>
      </c>
      <c r="J131" s="1" t="s">
        <v>59</v>
      </c>
      <c r="K131">
        <v>2024</v>
      </c>
      <c r="R131" s="1" t="s">
        <v>59</v>
      </c>
      <c r="S131">
        <v>2024</v>
      </c>
      <c r="AC131" s="1" t="s">
        <v>59</v>
      </c>
      <c r="AD131">
        <v>2024</v>
      </c>
    </row>
    <row r="132" spans="1:30" x14ac:dyDescent="0.35">
      <c r="B132" s="2">
        <v>0</v>
      </c>
      <c r="C132">
        <v>35</v>
      </c>
      <c r="J132" s="2">
        <v>0</v>
      </c>
      <c r="K132" s="12">
        <v>0</v>
      </c>
      <c r="M132" s="12"/>
      <c r="R132" s="2">
        <v>0</v>
      </c>
      <c r="S132">
        <v>15</v>
      </c>
      <c r="AC132" s="2">
        <v>0</v>
      </c>
      <c r="AD132" s="12">
        <v>0</v>
      </c>
    </row>
    <row r="133" spans="1:30" x14ac:dyDescent="0.35">
      <c r="B133" s="2">
        <v>2.5</v>
      </c>
      <c r="C133">
        <v>127</v>
      </c>
      <c r="J133" s="2">
        <v>2.5</v>
      </c>
      <c r="K133" s="12">
        <v>2.5</v>
      </c>
      <c r="M133" s="12"/>
      <c r="R133" s="2">
        <v>2.5</v>
      </c>
      <c r="S133">
        <v>27</v>
      </c>
      <c r="AC133" s="2">
        <v>2.5</v>
      </c>
      <c r="AD133" s="12">
        <v>2.5</v>
      </c>
    </row>
    <row r="134" spans="1:30" x14ac:dyDescent="0.35">
      <c r="B134" s="2">
        <v>5</v>
      </c>
      <c r="C134">
        <v>305</v>
      </c>
      <c r="J134" s="2">
        <v>5</v>
      </c>
      <c r="K134" s="12">
        <v>5</v>
      </c>
      <c r="M134" s="12"/>
      <c r="R134" s="2">
        <v>5</v>
      </c>
      <c r="S134">
        <v>98</v>
      </c>
      <c r="AC134" s="2">
        <v>5</v>
      </c>
      <c r="AD134" s="12">
        <v>5</v>
      </c>
    </row>
    <row r="135" spans="1:30" x14ac:dyDescent="0.35">
      <c r="B135" s="2">
        <v>7.5</v>
      </c>
      <c r="C135">
        <v>404</v>
      </c>
      <c r="J135" s="2">
        <v>7.5</v>
      </c>
      <c r="K135" s="12">
        <v>7.5</v>
      </c>
      <c r="M135" s="12"/>
      <c r="R135" s="2">
        <v>7.5</v>
      </c>
      <c r="S135">
        <v>192</v>
      </c>
      <c r="AC135" s="2">
        <v>7.5</v>
      </c>
      <c r="AD135" s="12">
        <v>7.5</v>
      </c>
    </row>
    <row r="136" spans="1:30" x14ac:dyDescent="0.35">
      <c r="B136" s="2">
        <v>10</v>
      </c>
      <c r="C136">
        <v>164</v>
      </c>
      <c r="J136" s="2">
        <v>10</v>
      </c>
      <c r="K136" s="12">
        <v>10</v>
      </c>
      <c r="M136" s="12"/>
      <c r="R136" s="2">
        <v>10</v>
      </c>
      <c r="S136">
        <v>700</v>
      </c>
      <c r="AC136" s="2">
        <v>10</v>
      </c>
      <c r="AD136" s="12">
        <v>10</v>
      </c>
    </row>
    <row r="137" spans="1:30" x14ac:dyDescent="0.35">
      <c r="B137" s="2" t="s">
        <v>343</v>
      </c>
      <c r="J137" s="2" t="s">
        <v>343</v>
      </c>
      <c r="K137" s="12"/>
      <c r="M137" s="12"/>
      <c r="R137" s="2" t="s">
        <v>343</v>
      </c>
      <c r="AC137" s="2" t="s">
        <v>343</v>
      </c>
      <c r="AD137" s="12"/>
    </row>
    <row r="138" spans="1:30" x14ac:dyDescent="0.35">
      <c r="B138" s="2" t="s">
        <v>57</v>
      </c>
      <c r="C138">
        <v>1035</v>
      </c>
      <c r="J138" s="2" t="s">
        <v>57</v>
      </c>
      <c r="K138" s="7">
        <v>6.2922705314009661</v>
      </c>
      <c r="M138" s="7"/>
      <c r="R138" s="2" t="s">
        <v>57</v>
      </c>
      <c r="S138">
        <v>1032</v>
      </c>
      <c r="AC138" s="2" t="s">
        <v>57</v>
      </c>
      <c r="AD138" s="7">
        <v>8.7185077519379846</v>
      </c>
    </row>
    <row r="141" spans="1:30" ht="20" thickBot="1" x14ac:dyDescent="0.5">
      <c r="B141" s="5" t="s">
        <v>28</v>
      </c>
      <c r="R141" s="5" t="s">
        <v>29</v>
      </c>
    </row>
    <row r="142" spans="1:30" ht="15" thickTop="1" x14ac:dyDescent="0.35">
      <c r="A142" s="4" t="s">
        <v>249</v>
      </c>
      <c r="B142" s="1" t="s">
        <v>117</v>
      </c>
      <c r="C142" s="1" t="s">
        <v>59</v>
      </c>
      <c r="J142" s="1" t="s">
        <v>169</v>
      </c>
      <c r="K142" s="1" t="s">
        <v>59</v>
      </c>
      <c r="R142" s="1" t="s">
        <v>118</v>
      </c>
      <c r="S142" s="1" t="s">
        <v>59</v>
      </c>
      <c r="V142" s="1"/>
      <c r="AC142" s="1" t="s">
        <v>170</v>
      </c>
      <c r="AD142" s="1" t="s">
        <v>59</v>
      </c>
    </row>
    <row r="143" spans="1:30" x14ac:dyDescent="0.35">
      <c r="B143" s="1" t="s">
        <v>59</v>
      </c>
      <c r="C143">
        <v>2024</v>
      </c>
      <c r="J143" s="1" t="s">
        <v>59</v>
      </c>
      <c r="K143">
        <v>2024</v>
      </c>
      <c r="R143" s="1" t="s">
        <v>59</v>
      </c>
      <c r="S143">
        <v>2024</v>
      </c>
      <c r="AC143" s="1" t="s">
        <v>59</v>
      </c>
      <c r="AD143">
        <v>2024</v>
      </c>
    </row>
    <row r="144" spans="1:30" x14ac:dyDescent="0.35">
      <c r="B144" s="2">
        <v>0</v>
      </c>
      <c r="C144">
        <v>18</v>
      </c>
      <c r="J144" s="2">
        <v>0</v>
      </c>
      <c r="K144" s="12">
        <v>0</v>
      </c>
      <c r="M144" s="12"/>
      <c r="R144" s="2">
        <v>0</v>
      </c>
      <c r="S144">
        <v>29</v>
      </c>
      <c r="AC144" s="2">
        <v>0</v>
      </c>
      <c r="AD144" s="12">
        <v>0</v>
      </c>
    </row>
    <row r="145" spans="1:30" x14ac:dyDescent="0.35">
      <c r="B145" s="2">
        <v>2.5</v>
      </c>
      <c r="C145">
        <v>14</v>
      </c>
      <c r="J145" s="2">
        <v>2.5</v>
      </c>
      <c r="K145" s="12">
        <v>2.5</v>
      </c>
      <c r="M145" s="12"/>
      <c r="R145" s="2">
        <v>10</v>
      </c>
      <c r="S145">
        <v>477</v>
      </c>
      <c r="AC145" s="2">
        <v>10</v>
      </c>
      <c r="AD145" s="12">
        <v>10</v>
      </c>
    </row>
    <row r="146" spans="1:30" x14ac:dyDescent="0.35">
      <c r="B146" s="2">
        <v>5</v>
      </c>
      <c r="C146">
        <v>58</v>
      </c>
      <c r="J146" s="2">
        <v>5</v>
      </c>
      <c r="K146" s="12">
        <v>5</v>
      </c>
      <c r="M146" s="12"/>
      <c r="R146" s="2" t="s">
        <v>343</v>
      </c>
      <c r="AC146" s="2" t="s">
        <v>343</v>
      </c>
      <c r="AD146" s="12"/>
    </row>
    <row r="147" spans="1:30" x14ac:dyDescent="0.35">
      <c r="B147" s="2">
        <v>7.5</v>
      </c>
      <c r="C147">
        <v>149</v>
      </c>
      <c r="J147" s="2">
        <v>7.5</v>
      </c>
      <c r="K147" s="12">
        <v>7.5</v>
      </c>
      <c r="M147" s="12"/>
      <c r="R147" s="2">
        <v>3.33</v>
      </c>
      <c r="S147">
        <v>128</v>
      </c>
      <c r="AC147" s="2">
        <v>3.33</v>
      </c>
      <c r="AD147" s="12">
        <v>3.329999999999997</v>
      </c>
    </row>
    <row r="148" spans="1:30" x14ac:dyDescent="0.35">
      <c r="B148" s="2">
        <v>10</v>
      </c>
      <c r="C148">
        <v>785</v>
      </c>
      <c r="J148" s="2">
        <v>10</v>
      </c>
      <c r="K148" s="12">
        <v>10</v>
      </c>
      <c r="M148" s="12"/>
      <c r="R148" s="2">
        <v>6.67</v>
      </c>
      <c r="S148">
        <v>397</v>
      </c>
      <c r="AC148" s="2">
        <v>6.67</v>
      </c>
      <c r="AD148" s="12">
        <v>6.6700000000000372</v>
      </c>
    </row>
    <row r="149" spans="1:30" x14ac:dyDescent="0.35">
      <c r="B149" s="2" t="s">
        <v>343</v>
      </c>
      <c r="J149" s="2" t="s">
        <v>343</v>
      </c>
      <c r="K149" s="12"/>
      <c r="M149" s="12"/>
      <c r="R149" s="2" t="s">
        <v>57</v>
      </c>
      <c r="S149">
        <v>1031</v>
      </c>
      <c r="AC149" s="2" t="s">
        <v>57</v>
      </c>
      <c r="AD149" s="7">
        <v>7.6083705140640348</v>
      </c>
    </row>
    <row r="150" spans="1:30" x14ac:dyDescent="0.35">
      <c r="B150" s="2" t="s">
        <v>57</v>
      </c>
      <c r="C150">
        <v>1024</v>
      </c>
      <c r="J150" s="2" t="s">
        <v>57</v>
      </c>
      <c r="K150" s="7">
        <v>9.07470703125</v>
      </c>
      <c r="M150" s="7"/>
    </row>
    <row r="153" spans="1:30" ht="20" thickBot="1" x14ac:dyDescent="0.5">
      <c r="B153" s="5" t="s">
        <v>30</v>
      </c>
      <c r="R153" s="5" t="s">
        <v>31</v>
      </c>
    </row>
    <row r="154" spans="1:30" ht="15" thickTop="1" x14ac:dyDescent="0.35">
      <c r="A154" s="4" t="s">
        <v>250</v>
      </c>
      <c r="B154" s="1" t="s">
        <v>120</v>
      </c>
      <c r="C154" s="1" t="s">
        <v>59</v>
      </c>
      <c r="J154" s="1" t="s">
        <v>171</v>
      </c>
      <c r="K154" s="1" t="s">
        <v>59</v>
      </c>
      <c r="R154" s="1" t="s">
        <v>121</v>
      </c>
      <c r="S154" s="1" t="s">
        <v>59</v>
      </c>
      <c r="V154" s="1"/>
      <c r="AC154" s="1" t="s">
        <v>172</v>
      </c>
      <c r="AD154" s="1" t="s">
        <v>59</v>
      </c>
    </row>
    <row r="155" spans="1:30" x14ac:dyDescent="0.35">
      <c r="B155" s="1" t="s">
        <v>59</v>
      </c>
      <c r="C155">
        <v>2024</v>
      </c>
      <c r="J155" s="1" t="s">
        <v>59</v>
      </c>
      <c r="K155">
        <v>2024</v>
      </c>
      <c r="R155" s="1" t="s">
        <v>59</v>
      </c>
      <c r="S155">
        <v>2024</v>
      </c>
      <c r="AC155" s="1" t="s">
        <v>59</v>
      </c>
      <c r="AD155">
        <v>2024</v>
      </c>
    </row>
    <row r="156" spans="1:30" x14ac:dyDescent="0.35">
      <c r="B156" s="2">
        <v>0</v>
      </c>
      <c r="C156">
        <v>40</v>
      </c>
      <c r="J156" s="2">
        <v>0</v>
      </c>
      <c r="K156" s="12">
        <v>0</v>
      </c>
      <c r="M156" s="12"/>
      <c r="R156" s="2">
        <v>0</v>
      </c>
      <c r="S156">
        <v>88</v>
      </c>
      <c r="AC156" s="2">
        <v>0</v>
      </c>
      <c r="AD156" s="12">
        <v>0</v>
      </c>
    </row>
    <row r="157" spans="1:30" x14ac:dyDescent="0.35">
      <c r="B157" s="2">
        <v>10</v>
      </c>
      <c r="C157">
        <v>444</v>
      </c>
      <c r="J157" s="2">
        <v>10</v>
      </c>
      <c r="K157" s="12">
        <v>10</v>
      </c>
      <c r="M157" s="12"/>
      <c r="R157" s="2">
        <v>10</v>
      </c>
      <c r="S157">
        <v>260</v>
      </c>
      <c r="AC157" s="2">
        <v>10</v>
      </c>
      <c r="AD157" s="12">
        <v>10</v>
      </c>
    </row>
    <row r="158" spans="1:30" x14ac:dyDescent="0.35">
      <c r="B158" s="2" t="s">
        <v>343</v>
      </c>
      <c r="J158" s="2" t="s">
        <v>343</v>
      </c>
      <c r="K158" s="12"/>
      <c r="M158" s="12"/>
      <c r="R158" s="2" t="s">
        <v>343</v>
      </c>
      <c r="AC158" s="2" t="s">
        <v>343</v>
      </c>
      <c r="AD158" s="12"/>
    </row>
    <row r="159" spans="1:30" x14ac:dyDescent="0.35">
      <c r="B159" s="2">
        <v>3.33</v>
      </c>
      <c r="C159">
        <v>159</v>
      </c>
      <c r="J159" s="2">
        <v>3.33</v>
      </c>
      <c r="K159" s="12">
        <v>3.3299999999999965</v>
      </c>
      <c r="M159" s="12"/>
      <c r="R159" s="2">
        <v>3.33</v>
      </c>
      <c r="S159">
        <v>253</v>
      </c>
      <c r="AC159" s="2">
        <v>3.33</v>
      </c>
      <c r="AD159" s="12">
        <v>3.3300000000000129</v>
      </c>
    </row>
    <row r="160" spans="1:30" x14ac:dyDescent="0.35">
      <c r="B160" s="2">
        <v>6.67</v>
      </c>
      <c r="C160">
        <v>383</v>
      </c>
      <c r="J160" s="2">
        <v>6.67</v>
      </c>
      <c r="K160" s="12">
        <v>6.6700000000000363</v>
      </c>
      <c r="M160" s="12"/>
      <c r="R160" s="2">
        <v>6.67</v>
      </c>
      <c r="S160">
        <v>359</v>
      </c>
      <c r="AC160" s="2">
        <v>6.67</v>
      </c>
      <c r="AD160" s="12">
        <v>6.6700000000000337</v>
      </c>
    </row>
    <row r="161" spans="1:30" x14ac:dyDescent="0.35">
      <c r="B161" s="2" t="s">
        <v>57</v>
      </c>
      <c r="C161">
        <v>1026</v>
      </c>
      <c r="J161" s="2" t="s">
        <v>57</v>
      </c>
      <c r="K161" s="7">
        <v>7.3334113060429011</v>
      </c>
      <c r="M161" s="7"/>
      <c r="R161" s="2" t="s">
        <v>57</v>
      </c>
      <c r="S161">
        <v>960</v>
      </c>
      <c r="AC161" s="2" t="s">
        <v>57</v>
      </c>
      <c r="AD161" s="7">
        <v>6.0802291666666743</v>
      </c>
    </row>
    <row r="165" spans="1:30" ht="20" thickBot="1" x14ac:dyDescent="0.5">
      <c r="B165" s="5" t="s">
        <v>32</v>
      </c>
      <c r="R165" s="5" t="s">
        <v>33</v>
      </c>
    </row>
    <row r="166" spans="1:30" ht="15" thickTop="1" x14ac:dyDescent="0.35">
      <c r="A166" s="4" t="s">
        <v>251</v>
      </c>
      <c r="B166" s="1" t="s">
        <v>122</v>
      </c>
      <c r="C166" s="1" t="s">
        <v>59</v>
      </c>
      <c r="J166" s="1" t="s">
        <v>173</v>
      </c>
      <c r="K166" s="1" t="s">
        <v>59</v>
      </c>
      <c r="R166" s="1" t="s">
        <v>138</v>
      </c>
      <c r="S166" s="1" t="s">
        <v>59</v>
      </c>
      <c r="V166" s="1"/>
      <c r="AC166" s="1" t="s">
        <v>174</v>
      </c>
      <c r="AD166" s="1" t="s">
        <v>59</v>
      </c>
    </row>
    <row r="167" spans="1:30" x14ac:dyDescent="0.35">
      <c r="B167" s="1" t="s">
        <v>59</v>
      </c>
      <c r="C167">
        <v>2024</v>
      </c>
      <c r="J167" s="1" t="s">
        <v>59</v>
      </c>
      <c r="K167">
        <v>2024</v>
      </c>
      <c r="R167" s="1" t="s">
        <v>59</v>
      </c>
      <c r="S167">
        <v>2024</v>
      </c>
      <c r="AC167" s="1" t="s">
        <v>59</v>
      </c>
      <c r="AD167">
        <v>2024</v>
      </c>
    </row>
    <row r="168" spans="1:30" x14ac:dyDescent="0.35">
      <c r="B168" s="2">
        <v>0</v>
      </c>
      <c r="C168">
        <v>87</v>
      </c>
      <c r="J168" s="2">
        <v>0</v>
      </c>
      <c r="K168" s="12">
        <v>0</v>
      </c>
      <c r="M168" s="12"/>
      <c r="R168" s="2">
        <v>0</v>
      </c>
      <c r="S168">
        <v>87</v>
      </c>
      <c r="AC168" s="2">
        <v>0</v>
      </c>
      <c r="AD168" s="12">
        <v>0</v>
      </c>
    </row>
    <row r="169" spans="1:30" x14ac:dyDescent="0.35">
      <c r="B169" s="2">
        <v>2.5</v>
      </c>
      <c r="C169">
        <v>220</v>
      </c>
      <c r="J169" s="2">
        <v>2.5</v>
      </c>
      <c r="K169" s="12">
        <v>2.5</v>
      </c>
      <c r="M169" s="12"/>
      <c r="R169" s="2">
        <v>10</v>
      </c>
      <c r="S169">
        <v>329</v>
      </c>
      <c r="AC169" s="2">
        <v>10</v>
      </c>
      <c r="AD169" s="12">
        <v>10</v>
      </c>
    </row>
    <row r="170" spans="1:30" x14ac:dyDescent="0.35">
      <c r="B170" s="2">
        <v>5</v>
      </c>
      <c r="C170">
        <v>301</v>
      </c>
      <c r="J170" s="2">
        <v>5</v>
      </c>
      <c r="K170" s="12">
        <v>5</v>
      </c>
      <c r="M170" s="12"/>
      <c r="R170" s="2" t="s">
        <v>343</v>
      </c>
      <c r="AC170" s="2" t="s">
        <v>343</v>
      </c>
      <c r="AD170" s="12"/>
    </row>
    <row r="171" spans="1:30" x14ac:dyDescent="0.35">
      <c r="B171" s="2">
        <v>7.5</v>
      </c>
      <c r="C171">
        <v>238</v>
      </c>
      <c r="J171" s="2">
        <v>7.5</v>
      </c>
      <c r="K171" s="12">
        <v>7.5</v>
      </c>
      <c r="M171" s="12"/>
      <c r="R171" s="2">
        <v>3.33</v>
      </c>
      <c r="S171">
        <v>232</v>
      </c>
      <c r="AC171" s="2">
        <v>3.33</v>
      </c>
      <c r="AD171" s="12">
        <v>3.3300000000000107</v>
      </c>
    </row>
    <row r="172" spans="1:30" x14ac:dyDescent="0.35">
      <c r="B172" s="2">
        <v>10</v>
      </c>
      <c r="C172">
        <v>117</v>
      </c>
      <c r="J172" s="2">
        <v>10</v>
      </c>
      <c r="K172" s="12">
        <v>10</v>
      </c>
      <c r="M172" s="12"/>
      <c r="R172" s="2">
        <v>6.67</v>
      </c>
      <c r="S172">
        <v>312</v>
      </c>
      <c r="AC172" s="2">
        <v>6.67</v>
      </c>
      <c r="AD172" s="12">
        <v>6.6700000000000275</v>
      </c>
    </row>
    <row r="173" spans="1:30" x14ac:dyDescent="0.35">
      <c r="B173" s="2" t="s">
        <v>343</v>
      </c>
      <c r="J173" s="2" t="s">
        <v>343</v>
      </c>
      <c r="K173" s="12"/>
      <c r="M173" s="12"/>
      <c r="R173" s="2" t="s">
        <v>57</v>
      </c>
      <c r="S173">
        <v>960</v>
      </c>
      <c r="AC173" s="2" t="s">
        <v>57</v>
      </c>
      <c r="AD173" s="7">
        <v>6.3995833333333394</v>
      </c>
    </row>
    <row r="174" spans="1:30" x14ac:dyDescent="0.35">
      <c r="B174" s="2" t="s">
        <v>57</v>
      </c>
      <c r="C174">
        <v>963</v>
      </c>
      <c r="J174" s="2" t="s">
        <v>57</v>
      </c>
      <c r="K174" s="7">
        <v>5.2024922118380061</v>
      </c>
      <c r="M174" s="7"/>
    </row>
    <row r="177" spans="1:30" ht="20" thickBot="1" x14ac:dyDescent="0.5">
      <c r="B177" s="5" t="s">
        <v>34</v>
      </c>
      <c r="R177" s="5" t="s">
        <v>35</v>
      </c>
    </row>
    <row r="178" spans="1:30" ht="15" thickTop="1" x14ac:dyDescent="0.35">
      <c r="A178" s="4" t="s">
        <v>252</v>
      </c>
      <c r="B178" s="1" t="s">
        <v>139</v>
      </c>
      <c r="C178" s="1" t="s">
        <v>59</v>
      </c>
      <c r="J178" s="1" t="s">
        <v>175</v>
      </c>
      <c r="K178" s="1" t="s">
        <v>59</v>
      </c>
      <c r="R178" s="1" t="s">
        <v>140</v>
      </c>
      <c r="S178" s="1" t="s">
        <v>59</v>
      </c>
      <c r="V178" s="1"/>
      <c r="AC178" s="1" t="s">
        <v>176</v>
      </c>
      <c r="AD178" s="1" t="s">
        <v>59</v>
      </c>
    </row>
    <row r="179" spans="1:30" x14ac:dyDescent="0.35">
      <c r="B179" s="1" t="s">
        <v>59</v>
      </c>
      <c r="C179">
        <v>2024</v>
      </c>
      <c r="J179" s="1" t="s">
        <v>59</v>
      </c>
      <c r="K179">
        <v>2024</v>
      </c>
      <c r="R179" s="1" t="s">
        <v>59</v>
      </c>
      <c r="S179">
        <v>2024</v>
      </c>
      <c r="AC179" s="1" t="s">
        <v>59</v>
      </c>
      <c r="AD179">
        <v>2024</v>
      </c>
    </row>
    <row r="180" spans="1:30" x14ac:dyDescent="0.35">
      <c r="B180" s="2">
        <v>0</v>
      </c>
      <c r="C180">
        <v>54</v>
      </c>
      <c r="J180" s="2">
        <v>0</v>
      </c>
      <c r="K180" s="12">
        <v>0</v>
      </c>
      <c r="M180" s="12"/>
      <c r="R180" s="2">
        <v>0</v>
      </c>
      <c r="S180">
        <v>47</v>
      </c>
      <c r="AC180" s="2">
        <v>0</v>
      </c>
      <c r="AD180" s="12">
        <v>0</v>
      </c>
    </row>
    <row r="181" spans="1:30" x14ac:dyDescent="0.35">
      <c r="B181" s="2">
        <v>10</v>
      </c>
      <c r="C181">
        <v>269</v>
      </c>
      <c r="J181" s="2">
        <v>10</v>
      </c>
      <c r="K181" s="12">
        <v>10</v>
      </c>
      <c r="M181" s="12"/>
      <c r="R181" s="2">
        <v>10</v>
      </c>
      <c r="S181">
        <v>306</v>
      </c>
      <c r="AC181" s="2">
        <v>10</v>
      </c>
      <c r="AD181" s="12">
        <v>10</v>
      </c>
    </row>
    <row r="182" spans="1:30" x14ac:dyDescent="0.35">
      <c r="B182" s="2" t="s">
        <v>343</v>
      </c>
      <c r="J182" s="2" t="s">
        <v>343</v>
      </c>
      <c r="K182" s="12"/>
      <c r="M182" s="12"/>
      <c r="R182" s="2" t="s">
        <v>343</v>
      </c>
      <c r="AC182" s="2" t="s">
        <v>343</v>
      </c>
      <c r="AD182" s="12"/>
    </row>
    <row r="183" spans="1:30" x14ac:dyDescent="0.35">
      <c r="B183" s="2">
        <v>3.33</v>
      </c>
      <c r="C183">
        <v>128</v>
      </c>
      <c r="J183" s="2">
        <v>3.33</v>
      </c>
      <c r="K183" s="12">
        <v>3.329999999999997</v>
      </c>
      <c r="M183" s="12"/>
      <c r="R183" s="2">
        <v>3.33</v>
      </c>
      <c r="S183">
        <v>234</v>
      </c>
      <c r="AC183" s="2">
        <v>3.33</v>
      </c>
      <c r="AD183" s="12">
        <v>3.3300000000000107</v>
      </c>
    </row>
    <row r="184" spans="1:30" x14ac:dyDescent="0.35">
      <c r="B184" s="2">
        <v>6.67</v>
      </c>
      <c r="C184">
        <v>403</v>
      </c>
      <c r="J184" s="2">
        <v>6.67</v>
      </c>
      <c r="K184" s="12">
        <v>6.6700000000000381</v>
      </c>
      <c r="M184" s="12"/>
      <c r="R184" s="2">
        <v>6.67</v>
      </c>
      <c r="S184">
        <v>438</v>
      </c>
      <c r="AC184" s="2">
        <v>6.67</v>
      </c>
      <c r="AD184" s="12">
        <v>6.6700000000000408</v>
      </c>
    </row>
    <row r="185" spans="1:30" x14ac:dyDescent="0.35">
      <c r="B185" s="2" t="s">
        <v>57</v>
      </c>
      <c r="C185">
        <v>854</v>
      </c>
      <c r="J185" s="2" t="s">
        <v>57</v>
      </c>
      <c r="K185" s="7">
        <v>6.7965456674473304</v>
      </c>
      <c r="M185" s="7"/>
      <c r="R185" s="2" t="s">
        <v>57</v>
      </c>
      <c r="S185">
        <v>1025</v>
      </c>
      <c r="AC185" s="2" t="s">
        <v>57</v>
      </c>
      <c r="AD185" s="7">
        <v>6.5957853658536729</v>
      </c>
    </row>
    <row r="189" spans="1:30" ht="20" thickBot="1" x14ac:dyDescent="0.5">
      <c r="B189" s="5" t="s">
        <v>36</v>
      </c>
      <c r="R189" s="5" t="s">
        <v>37</v>
      </c>
    </row>
    <row r="190" spans="1:30" ht="15" thickTop="1" x14ac:dyDescent="0.35">
      <c r="A190" s="4" t="s">
        <v>253</v>
      </c>
      <c r="B190" s="1" t="s">
        <v>141</v>
      </c>
      <c r="C190" s="1" t="s">
        <v>59</v>
      </c>
      <c r="J190" s="1" t="s">
        <v>177</v>
      </c>
      <c r="K190" s="1" t="s">
        <v>59</v>
      </c>
      <c r="R190" s="1" t="s">
        <v>142</v>
      </c>
      <c r="S190" s="1" t="s">
        <v>59</v>
      </c>
      <c r="V190" s="1"/>
      <c r="AC190" s="1" t="s">
        <v>178</v>
      </c>
      <c r="AD190" s="1" t="s">
        <v>59</v>
      </c>
    </row>
    <row r="191" spans="1:30" x14ac:dyDescent="0.35">
      <c r="B191" s="1" t="s">
        <v>59</v>
      </c>
      <c r="C191">
        <v>2024</v>
      </c>
      <c r="J191" s="1" t="s">
        <v>59</v>
      </c>
      <c r="K191">
        <v>2024</v>
      </c>
      <c r="R191" s="1" t="s">
        <v>59</v>
      </c>
      <c r="S191">
        <v>2024</v>
      </c>
      <c r="AC191" s="1" t="s">
        <v>59</v>
      </c>
      <c r="AD191">
        <v>2024</v>
      </c>
    </row>
    <row r="192" spans="1:30" x14ac:dyDescent="0.35">
      <c r="B192" s="2">
        <v>0</v>
      </c>
      <c r="C192">
        <v>65</v>
      </c>
      <c r="J192" s="2">
        <v>0</v>
      </c>
      <c r="K192" s="12">
        <v>0</v>
      </c>
      <c r="M192" s="12"/>
      <c r="R192" s="2">
        <v>0</v>
      </c>
      <c r="S192">
        <v>194</v>
      </c>
      <c r="AC192" s="2">
        <v>0</v>
      </c>
      <c r="AD192" s="12">
        <v>0</v>
      </c>
    </row>
    <row r="193" spans="1:30" x14ac:dyDescent="0.35">
      <c r="B193" s="2">
        <v>10</v>
      </c>
      <c r="C193">
        <v>980</v>
      </c>
      <c r="J193" s="2">
        <v>10</v>
      </c>
      <c r="K193" s="12">
        <v>10</v>
      </c>
      <c r="M193" s="12"/>
      <c r="R193" s="2">
        <v>10</v>
      </c>
      <c r="S193">
        <v>127</v>
      </c>
      <c r="AC193" s="2">
        <v>10</v>
      </c>
      <c r="AD193" s="12">
        <v>10</v>
      </c>
    </row>
    <row r="194" spans="1:30" x14ac:dyDescent="0.35">
      <c r="B194" s="2" t="s">
        <v>343</v>
      </c>
      <c r="J194" s="2" t="s">
        <v>343</v>
      </c>
      <c r="K194" s="12"/>
      <c r="M194" s="12"/>
      <c r="R194" s="2" t="s">
        <v>343</v>
      </c>
      <c r="AC194" s="2" t="s">
        <v>343</v>
      </c>
      <c r="AD194" s="12"/>
    </row>
    <row r="195" spans="1:30" x14ac:dyDescent="0.35">
      <c r="B195" s="2" t="s">
        <v>57</v>
      </c>
      <c r="C195">
        <v>1045</v>
      </c>
      <c r="J195" s="2" t="s">
        <v>57</v>
      </c>
      <c r="K195" s="7">
        <v>9.3779904306220097</v>
      </c>
      <c r="M195" s="7"/>
      <c r="R195" s="2">
        <v>3.33</v>
      </c>
      <c r="S195">
        <v>268</v>
      </c>
      <c r="AC195" s="2">
        <v>3.33</v>
      </c>
      <c r="AD195" s="12">
        <v>3.3300000000000147</v>
      </c>
    </row>
    <row r="196" spans="1:30" x14ac:dyDescent="0.35">
      <c r="R196" s="2">
        <v>6.67</v>
      </c>
      <c r="S196">
        <v>344</v>
      </c>
      <c r="AC196" s="2">
        <v>6.67</v>
      </c>
      <c r="AD196" s="12">
        <v>6.6700000000000319</v>
      </c>
    </row>
    <row r="197" spans="1:30" x14ac:dyDescent="0.35">
      <c r="R197" s="2" t="s">
        <v>57</v>
      </c>
      <c r="S197">
        <v>933</v>
      </c>
      <c r="AC197" s="2" t="s">
        <v>57</v>
      </c>
      <c r="AD197" s="7">
        <v>4.7769774919614205</v>
      </c>
    </row>
    <row r="201" spans="1:30" ht="20" thickBot="1" x14ac:dyDescent="0.5">
      <c r="B201" s="5" t="s">
        <v>38</v>
      </c>
      <c r="R201" s="5" t="s">
        <v>39</v>
      </c>
    </row>
    <row r="202" spans="1:30" ht="15" thickTop="1" x14ac:dyDescent="0.35">
      <c r="A202" s="4" t="s">
        <v>254</v>
      </c>
      <c r="B202" s="1" t="s">
        <v>143</v>
      </c>
      <c r="C202" s="1" t="s">
        <v>59</v>
      </c>
      <c r="J202" s="1" t="s">
        <v>179</v>
      </c>
      <c r="K202" s="1" t="s">
        <v>59</v>
      </c>
      <c r="R202" s="1" t="s">
        <v>144</v>
      </c>
      <c r="S202" s="1" t="s">
        <v>59</v>
      </c>
      <c r="V202" s="1"/>
      <c r="AC202" s="1" t="s">
        <v>180</v>
      </c>
      <c r="AD202" s="1" t="s">
        <v>59</v>
      </c>
    </row>
    <row r="203" spans="1:30" x14ac:dyDescent="0.35">
      <c r="B203" s="1" t="s">
        <v>59</v>
      </c>
      <c r="C203">
        <v>2024</v>
      </c>
      <c r="J203" s="1" t="s">
        <v>59</v>
      </c>
      <c r="K203">
        <v>2024</v>
      </c>
      <c r="R203" s="1" t="s">
        <v>59</v>
      </c>
      <c r="S203">
        <v>2024</v>
      </c>
      <c r="AC203" s="1" t="s">
        <v>59</v>
      </c>
      <c r="AD203">
        <v>2024</v>
      </c>
    </row>
    <row r="204" spans="1:30" x14ac:dyDescent="0.35">
      <c r="B204" s="2">
        <v>0</v>
      </c>
      <c r="C204">
        <v>204</v>
      </c>
      <c r="J204" s="2">
        <v>0</v>
      </c>
      <c r="K204" s="12">
        <v>0</v>
      </c>
      <c r="M204" s="12"/>
      <c r="R204" s="2">
        <v>0</v>
      </c>
      <c r="S204">
        <v>128</v>
      </c>
      <c r="AC204" s="2">
        <v>0</v>
      </c>
      <c r="AD204" s="12">
        <v>0</v>
      </c>
    </row>
    <row r="205" spans="1:30" x14ac:dyDescent="0.35">
      <c r="B205" s="2">
        <v>10</v>
      </c>
      <c r="C205">
        <v>205</v>
      </c>
      <c r="J205" s="2">
        <v>10</v>
      </c>
      <c r="K205" s="12">
        <v>10</v>
      </c>
      <c r="M205" s="12"/>
      <c r="R205" s="2">
        <v>10</v>
      </c>
      <c r="S205">
        <v>202</v>
      </c>
      <c r="AC205" s="2">
        <v>10</v>
      </c>
      <c r="AD205" s="12">
        <v>10</v>
      </c>
    </row>
    <row r="206" spans="1:30" x14ac:dyDescent="0.35">
      <c r="B206" s="2" t="s">
        <v>343</v>
      </c>
      <c r="J206" s="2" t="s">
        <v>343</v>
      </c>
      <c r="K206" s="12"/>
      <c r="M206" s="12"/>
      <c r="R206" s="2" t="s">
        <v>343</v>
      </c>
      <c r="AC206" s="2" t="s">
        <v>343</v>
      </c>
      <c r="AD206" s="12"/>
    </row>
    <row r="207" spans="1:30" x14ac:dyDescent="0.35">
      <c r="B207" s="2">
        <v>3.33</v>
      </c>
      <c r="C207">
        <v>258</v>
      </c>
      <c r="J207" s="2">
        <v>3.33</v>
      </c>
      <c r="K207" s="12">
        <v>3.3300000000000134</v>
      </c>
      <c r="M207" s="12"/>
      <c r="R207" s="2">
        <v>3.33</v>
      </c>
      <c r="S207">
        <v>205</v>
      </c>
      <c r="AC207" s="2">
        <v>3.33</v>
      </c>
      <c r="AD207" s="12">
        <v>3.3300000000000067</v>
      </c>
    </row>
    <row r="208" spans="1:30" x14ac:dyDescent="0.35">
      <c r="B208" s="2">
        <v>6.67</v>
      </c>
      <c r="C208">
        <v>287</v>
      </c>
      <c r="J208" s="2">
        <v>6.67</v>
      </c>
      <c r="K208" s="12">
        <v>6.6700000000000248</v>
      </c>
      <c r="M208" s="12"/>
      <c r="R208" s="2">
        <v>6.67</v>
      </c>
      <c r="S208">
        <v>397</v>
      </c>
      <c r="AC208" s="2">
        <v>6.67</v>
      </c>
      <c r="AD208" s="12">
        <v>6.6700000000000372</v>
      </c>
    </row>
    <row r="209" spans="1:30" x14ac:dyDescent="0.35">
      <c r="B209" s="2" t="s">
        <v>57</v>
      </c>
      <c r="C209">
        <v>954</v>
      </c>
      <c r="J209" s="2" t="s">
        <v>57</v>
      </c>
      <c r="K209" s="7">
        <v>5.0560062893081783</v>
      </c>
      <c r="M209" s="7"/>
      <c r="R209" s="2" t="s">
        <v>57</v>
      </c>
      <c r="S209">
        <v>932</v>
      </c>
      <c r="AC209" s="2" t="s">
        <v>57</v>
      </c>
      <c r="AD209" s="7">
        <v>5.74103004291847</v>
      </c>
    </row>
    <row r="213" spans="1:30" ht="20" thickBot="1" x14ac:dyDescent="0.5">
      <c r="B213" s="5" t="s">
        <v>40</v>
      </c>
      <c r="R213" s="5" t="s">
        <v>41</v>
      </c>
    </row>
    <row r="214" spans="1:30" ht="15" thickTop="1" x14ac:dyDescent="0.35">
      <c r="A214" s="4" t="s">
        <v>255</v>
      </c>
      <c r="B214" s="1" t="s">
        <v>145</v>
      </c>
      <c r="C214" s="1" t="s">
        <v>59</v>
      </c>
      <c r="J214" s="1" t="s">
        <v>181</v>
      </c>
      <c r="K214" s="1" t="s">
        <v>59</v>
      </c>
      <c r="R214" s="1" t="s">
        <v>146</v>
      </c>
      <c r="S214" s="1" t="s">
        <v>59</v>
      </c>
      <c r="V214" s="1"/>
      <c r="AC214" s="1" t="s">
        <v>182</v>
      </c>
      <c r="AD214" s="1" t="s">
        <v>59</v>
      </c>
    </row>
    <row r="215" spans="1:30" x14ac:dyDescent="0.35">
      <c r="B215" s="1" t="s">
        <v>59</v>
      </c>
      <c r="C215">
        <v>2024</v>
      </c>
      <c r="J215" s="1" t="s">
        <v>59</v>
      </c>
      <c r="K215">
        <v>2024</v>
      </c>
      <c r="R215" s="1" t="s">
        <v>59</v>
      </c>
      <c r="S215">
        <v>2024</v>
      </c>
      <c r="AC215" s="1" t="s">
        <v>59</v>
      </c>
      <c r="AD215">
        <v>2024</v>
      </c>
    </row>
    <row r="216" spans="1:30" x14ac:dyDescent="0.35">
      <c r="B216" s="2">
        <v>0</v>
      </c>
      <c r="C216">
        <v>76</v>
      </c>
      <c r="J216" s="2">
        <v>0</v>
      </c>
      <c r="K216" s="12">
        <v>0</v>
      </c>
      <c r="M216" s="12"/>
      <c r="R216" s="2">
        <v>0</v>
      </c>
      <c r="S216">
        <v>17</v>
      </c>
      <c r="AC216" s="2">
        <v>0</v>
      </c>
      <c r="AD216" s="12">
        <v>0</v>
      </c>
    </row>
    <row r="217" spans="1:30" x14ac:dyDescent="0.35">
      <c r="B217" s="2">
        <v>10</v>
      </c>
      <c r="C217">
        <v>390</v>
      </c>
      <c r="J217" s="2">
        <v>10</v>
      </c>
      <c r="K217" s="12">
        <v>10</v>
      </c>
      <c r="M217" s="12"/>
      <c r="R217" s="2">
        <v>10</v>
      </c>
      <c r="S217">
        <v>12</v>
      </c>
      <c r="AC217" s="2">
        <v>10</v>
      </c>
      <c r="AD217" s="12">
        <v>10</v>
      </c>
    </row>
    <row r="218" spans="1:30" x14ac:dyDescent="0.35">
      <c r="B218" s="2" t="s">
        <v>343</v>
      </c>
      <c r="J218" s="2" t="s">
        <v>343</v>
      </c>
      <c r="K218" s="12"/>
      <c r="M218" s="12"/>
      <c r="R218" s="2" t="s">
        <v>343</v>
      </c>
      <c r="AC218" s="2" t="s">
        <v>343</v>
      </c>
      <c r="AD218" s="12"/>
    </row>
    <row r="219" spans="1:30" x14ac:dyDescent="0.35">
      <c r="B219" s="2">
        <v>3.33</v>
      </c>
      <c r="C219">
        <v>103</v>
      </c>
      <c r="J219" s="2">
        <v>3.33</v>
      </c>
      <c r="K219" s="12">
        <v>3.33</v>
      </c>
      <c r="M219" s="12"/>
      <c r="R219" s="2">
        <v>3.33</v>
      </c>
      <c r="S219">
        <v>8</v>
      </c>
      <c r="AC219" s="2">
        <v>3.33</v>
      </c>
      <c r="AD219" s="12">
        <v>3.3299999999999992</v>
      </c>
    </row>
    <row r="220" spans="1:30" x14ac:dyDescent="0.35">
      <c r="B220" s="2">
        <v>6.67</v>
      </c>
      <c r="C220">
        <v>352</v>
      </c>
      <c r="J220" s="2">
        <v>6.67</v>
      </c>
      <c r="K220" s="12">
        <v>6.6700000000000328</v>
      </c>
      <c r="M220" s="12"/>
      <c r="R220" s="2">
        <v>6.67</v>
      </c>
      <c r="S220">
        <v>21</v>
      </c>
      <c r="AC220" s="2">
        <v>6.67</v>
      </c>
      <c r="AD220" s="12">
        <v>6.67</v>
      </c>
    </row>
    <row r="221" spans="1:30" x14ac:dyDescent="0.35">
      <c r="B221" s="2" t="s">
        <v>57</v>
      </c>
      <c r="C221">
        <v>921</v>
      </c>
      <c r="J221" s="2" t="s">
        <v>57</v>
      </c>
      <c r="K221" s="7">
        <v>7.1561672095548516</v>
      </c>
      <c r="M221" s="7"/>
      <c r="R221" s="2" t="s">
        <v>57</v>
      </c>
      <c r="S221">
        <v>58</v>
      </c>
      <c r="AC221" s="2" t="s">
        <v>57</v>
      </c>
      <c r="AD221" s="7">
        <v>4.9432758620689645</v>
      </c>
    </row>
    <row r="225" spans="1:30" ht="20" thickBot="1" x14ac:dyDescent="0.5">
      <c r="B225" s="5" t="s">
        <v>42</v>
      </c>
      <c r="R225" s="5" t="s">
        <v>43</v>
      </c>
    </row>
    <row r="226" spans="1:30" ht="15" thickTop="1" x14ac:dyDescent="0.35">
      <c r="A226" s="4" t="s">
        <v>256</v>
      </c>
      <c r="B226" s="1" t="s">
        <v>147</v>
      </c>
      <c r="C226" s="1" t="s">
        <v>59</v>
      </c>
      <c r="J226" s="1" t="s">
        <v>183</v>
      </c>
      <c r="K226" s="1" t="s">
        <v>59</v>
      </c>
      <c r="R226" s="1" t="s">
        <v>148</v>
      </c>
      <c r="S226" s="1" t="s">
        <v>59</v>
      </c>
      <c r="V226" s="1"/>
      <c r="AC226" s="1" t="s">
        <v>184</v>
      </c>
      <c r="AD226" s="1" t="s">
        <v>59</v>
      </c>
    </row>
    <row r="227" spans="1:30" x14ac:dyDescent="0.35">
      <c r="B227" s="1" t="s">
        <v>59</v>
      </c>
      <c r="C227">
        <v>2024</v>
      </c>
      <c r="J227" s="1" t="s">
        <v>59</v>
      </c>
      <c r="K227">
        <v>2024</v>
      </c>
      <c r="R227" s="1" t="s">
        <v>59</v>
      </c>
      <c r="S227">
        <v>2024</v>
      </c>
      <c r="AC227" s="1" t="s">
        <v>59</v>
      </c>
      <c r="AD227">
        <v>2024</v>
      </c>
    </row>
    <row r="228" spans="1:30" x14ac:dyDescent="0.35">
      <c r="B228" s="2">
        <v>0</v>
      </c>
      <c r="C228">
        <v>33</v>
      </c>
      <c r="J228" s="2">
        <v>0</v>
      </c>
      <c r="K228" s="12">
        <v>0</v>
      </c>
      <c r="M228" s="12"/>
      <c r="R228" s="2">
        <v>0</v>
      </c>
      <c r="S228">
        <v>550</v>
      </c>
      <c r="AC228" s="2">
        <v>0</v>
      </c>
      <c r="AD228" s="12">
        <v>0</v>
      </c>
    </row>
    <row r="229" spans="1:30" x14ac:dyDescent="0.35">
      <c r="B229" s="2">
        <v>10</v>
      </c>
      <c r="C229">
        <v>407</v>
      </c>
      <c r="J229" s="2">
        <v>10</v>
      </c>
      <c r="K229" s="12">
        <v>10</v>
      </c>
      <c r="M229" s="12"/>
      <c r="R229" s="2">
        <v>10</v>
      </c>
      <c r="S229">
        <v>503</v>
      </c>
      <c r="AC229" s="2">
        <v>10</v>
      </c>
      <c r="AD229" s="12">
        <v>10</v>
      </c>
    </row>
    <row r="230" spans="1:30" x14ac:dyDescent="0.35">
      <c r="B230" s="2" t="s">
        <v>343</v>
      </c>
      <c r="J230" s="2" t="s">
        <v>343</v>
      </c>
      <c r="K230" s="12"/>
      <c r="M230" s="12"/>
      <c r="R230" s="2" t="s">
        <v>343</v>
      </c>
      <c r="AC230" s="2" t="s">
        <v>343</v>
      </c>
      <c r="AD230" s="12"/>
    </row>
    <row r="231" spans="1:30" x14ac:dyDescent="0.35">
      <c r="B231" s="2">
        <v>3.33</v>
      </c>
      <c r="C231">
        <v>102</v>
      </c>
      <c r="J231" s="2">
        <v>3.33</v>
      </c>
      <c r="K231" s="12">
        <v>3.33</v>
      </c>
      <c r="M231" s="12"/>
      <c r="R231" s="2" t="s">
        <v>57</v>
      </c>
      <c r="S231">
        <v>1053</v>
      </c>
      <c r="AC231" s="2" t="s">
        <v>57</v>
      </c>
      <c r="AD231" s="7">
        <v>4.7768281101614436</v>
      </c>
    </row>
    <row r="232" spans="1:30" x14ac:dyDescent="0.35">
      <c r="B232" s="2">
        <v>6.67</v>
      </c>
      <c r="C232">
        <v>511</v>
      </c>
      <c r="J232" s="2">
        <v>6.67</v>
      </c>
      <c r="K232" s="12">
        <v>6.6700000000000452</v>
      </c>
      <c r="M232" s="12"/>
    </row>
    <row r="233" spans="1:30" x14ac:dyDescent="0.35">
      <c r="B233" s="2" t="s">
        <v>57</v>
      </c>
      <c r="C233">
        <v>1053</v>
      </c>
      <c r="J233" s="2" t="s">
        <v>57</v>
      </c>
      <c r="K233" s="7">
        <v>7.424529914529943</v>
      </c>
      <c r="M233" s="7"/>
    </row>
    <row r="237" spans="1:30" ht="20" thickBot="1" x14ac:dyDescent="0.5">
      <c r="B237" s="5" t="s">
        <v>44</v>
      </c>
      <c r="R237" s="5" t="s">
        <v>98</v>
      </c>
    </row>
    <row r="238" spans="1:30" ht="15" thickTop="1" x14ac:dyDescent="0.35">
      <c r="A238" s="4" t="s">
        <v>257</v>
      </c>
      <c r="B238" s="1" t="s">
        <v>149</v>
      </c>
      <c r="C238" s="1" t="s">
        <v>59</v>
      </c>
      <c r="J238" s="1" t="s">
        <v>185</v>
      </c>
      <c r="K238" s="1" t="s">
        <v>59</v>
      </c>
      <c r="R238" s="1" t="s">
        <v>231</v>
      </c>
      <c r="S238" s="1" t="s">
        <v>59</v>
      </c>
      <c r="V238" s="1"/>
      <c r="AC238" s="1" t="s">
        <v>232</v>
      </c>
      <c r="AD238" s="1" t="s">
        <v>59</v>
      </c>
    </row>
    <row r="239" spans="1:30" x14ac:dyDescent="0.35">
      <c r="B239" s="1" t="s">
        <v>59</v>
      </c>
      <c r="C239">
        <v>2024</v>
      </c>
      <c r="J239" s="1" t="s">
        <v>59</v>
      </c>
      <c r="K239">
        <v>2024</v>
      </c>
      <c r="R239" s="1" t="s">
        <v>59</v>
      </c>
      <c r="S239">
        <v>2024</v>
      </c>
      <c r="AC239" s="1" t="s">
        <v>59</v>
      </c>
      <c r="AD239">
        <v>2024</v>
      </c>
    </row>
    <row r="240" spans="1:30" x14ac:dyDescent="0.35">
      <c r="B240" s="2">
        <v>0</v>
      </c>
      <c r="C240">
        <v>137</v>
      </c>
      <c r="J240" s="2">
        <v>0</v>
      </c>
      <c r="K240" s="12">
        <v>0</v>
      </c>
      <c r="M240" s="12"/>
      <c r="R240" s="2">
        <v>0</v>
      </c>
      <c r="S240">
        <v>38</v>
      </c>
      <c r="AC240" s="2">
        <v>0</v>
      </c>
      <c r="AD240" s="12">
        <v>0</v>
      </c>
    </row>
    <row r="241" spans="1:30" x14ac:dyDescent="0.35">
      <c r="B241" s="2">
        <v>5</v>
      </c>
      <c r="C241">
        <v>428</v>
      </c>
      <c r="J241" s="2">
        <v>5</v>
      </c>
      <c r="K241" s="12">
        <v>5</v>
      </c>
      <c r="M241" s="12"/>
      <c r="R241" s="2">
        <v>10</v>
      </c>
      <c r="S241">
        <v>355</v>
      </c>
      <c r="AC241" s="2">
        <v>10</v>
      </c>
      <c r="AD241" s="12">
        <v>10</v>
      </c>
    </row>
    <row r="242" spans="1:30" x14ac:dyDescent="0.35">
      <c r="B242" s="2">
        <v>10</v>
      </c>
      <c r="C242">
        <v>494</v>
      </c>
      <c r="J242" s="2">
        <v>10</v>
      </c>
      <c r="K242" s="12">
        <v>10</v>
      </c>
      <c r="M242" s="12"/>
      <c r="R242" s="2" t="s">
        <v>343</v>
      </c>
      <c r="AC242" s="2" t="s">
        <v>343</v>
      </c>
      <c r="AD242" s="12"/>
    </row>
    <row r="243" spans="1:30" x14ac:dyDescent="0.35">
      <c r="B243" s="2" t="s">
        <v>343</v>
      </c>
      <c r="J243" s="2" t="s">
        <v>343</v>
      </c>
      <c r="K243" s="12"/>
      <c r="M243" s="12"/>
      <c r="R243" s="2">
        <v>6.67</v>
      </c>
      <c r="S243">
        <v>409</v>
      </c>
      <c r="AC243" s="2">
        <v>6.67</v>
      </c>
      <c r="AD243" s="12">
        <v>6.6700000000000381</v>
      </c>
    </row>
    <row r="244" spans="1:30" x14ac:dyDescent="0.35">
      <c r="B244" s="2" t="s">
        <v>57</v>
      </c>
      <c r="C244">
        <v>1059</v>
      </c>
      <c r="J244" s="2" t="s">
        <v>57</v>
      </c>
      <c r="K244" s="7">
        <v>6.6855524079320112</v>
      </c>
      <c r="M244" s="7"/>
      <c r="R244" s="2">
        <v>3.33</v>
      </c>
      <c r="S244">
        <v>227</v>
      </c>
      <c r="AC244" s="2">
        <v>3.33</v>
      </c>
      <c r="AD244" s="12">
        <v>3.3300000000000098</v>
      </c>
    </row>
    <row r="245" spans="1:30" x14ac:dyDescent="0.35">
      <c r="R245" s="2" t="s">
        <v>57</v>
      </c>
      <c r="S245">
        <v>1029</v>
      </c>
      <c r="AC245" s="2" t="s">
        <v>57</v>
      </c>
      <c r="AD245" s="7">
        <v>6.8357045675413151</v>
      </c>
    </row>
    <row r="249" spans="1:30" ht="20" thickBot="1" x14ac:dyDescent="0.5">
      <c r="B249" s="5" t="s">
        <v>192</v>
      </c>
      <c r="R249" s="5" t="s">
        <v>193</v>
      </c>
    </row>
    <row r="250" spans="1:30" ht="15" thickTop="1" x14ac:dyDescent="0.35">
      <c r="A250" s="4" t="s">
        <v>258</v>
      </c>
      <c r="B250" s="1" t="s">
        <v>233</v>
      </c>
      <c r="C250" s="1" t="s">
        <v>59</v>
      </c>
      <c r="J250" s="1" t="s">
        <v>234</v>
      </c>
      <c r="K250" s="1" t="s">
        <v>59</v>
      </c>
      <c r="R250" s="1" t="s">
        <v>235</v>
      </c>
      <c r="S250" s="1" t="s">
        <v>59</v>
      </c>
      <c r="V250" s="1"/>
      <c r="AC250" s="1" t="s">
        <v>236</v>
      </c>
      <c r="AD250" s="1" t="s">
        <v>59</v>
      </c>
    </row>
    <row r="251" spans="1:30" x14ac:dyDescent="0.35">
      <c r="B251" s="1" t="s">
        <v>59</v>
      </c>
      <c r="C251">
        <v>2024</v>
      </c>
      <c r="J251" s="1" t="s">
        <v>59</v>
      </c>
      <c r="K251">
        <v>2024</v>
      </c>
      <c r="R251" s="1" t="s">
        <v>59</v>
      </c>
      <c r="S251">
        <v>2024</v>
      </c>
      <c r="AC251" s="1" t="s">
        <v>59</v>
      </c>
      <c r="AD251">
        <v>2024</v>
      </c>
    </row>
    <row r="252" spans="1:30" x14ac:dyDescent="0.35">
      <c r="B252" s="2" t="s">
        <v>343</v>
      </c>
      <c r="J252" s="2" t="s">
        <v>343</v>
      </c>
      <c r="K252" s="12"/>
      <c r="M252" s="12"/>
      <c r="R252" s="2" t="s">
        <v>343</v>
      </c>
      <c r="AC252" s="2" t="s">
        <v>343</v>
      </c>
      <c r="AD252" s="12"/>
    </row>
    <row r="253" spans="1:30" x14ac:dyDescent="0.35">
      <c r="B253" s="2" t="s">
        <v>57</v>
      </c>
      <c r="J253" s="2" t="s">
        <v>57</v>
      </c>
      <c r="K253" s="7"/>
      <c r="M253" s="7"/>
      <c r="R253" s="2" t="s">
        <v>57</v>
      </c>
      <c r="AC253" s="2" t="s">
        <v>57</v>
      </c>
      <c r="AD253" s="7"/>
    </row>
    <row r="261" spans="1:13" ht="20" thickBot="1" x14ac:dyDescent="0.5">
      <c r="B261" s="5" t="s">
        <v>226</v>
      </c>
    </row>
    <row r="262" spans="1:13" ht="15" thickTop="1" x14ac:dyDescent="0.35">
      <c r="A262" s="4" t="s">
        <v>259</v>
      </c>
      <c r="B262" s="1" t="s">
        <v>237</v>
      </c>
      <c r="C262" s="1" t="s">
        <v>59</v>
      </c>
      <c r="J262" s="1" t="s">
        <v>238</v>
      </c>
      <c r="K262" s="1" t="s">
        <v>59</v>
      </c>
    </row>
    <row r="263" spans="1:13" x14ac:dyDescent="0.35">
      <c r="B263" s="1" t="s">
        <v>59</v>
      </c>
      <c r="C263">
        <v>2024</v>
      </c>
      <c r="J263" s="1" t="s">
        <v>59</v>
      </c>
      <c r="K263">
        <v>2024</v>
      </c>
    </row>
    <row r="264" spans="1:13" x14ac:dyDescent="0.35">
      <c r="B264" s="2" t="s">
        <v>343</v>
      </c>
      <c r="J264" s="2" t="s">
        <v>343</v>
      </c>
      <c r="K264" s="12"/>
      <c r="M264" s="12"/>
    </row>
    <row r="265" spans="1:13" x14ac:dyDescent="0.35">
      <c r="B265" s="2" t="s">
        <v>57</v>
      </c>
      <c r="J265" s="2" t="s">
        <v>57</v>
      </c>
      <c r="K265" s="7"/>
      <c r="M265" s="7"/>
    </row>
    <row r="273" spans="1:82" ht="20" thickBot="1" x14ac:dyDescent="0.5">
      <c r="B273" s="5" t="s">
        <v>264</v>
      </c>
      <c r="R273" s="5" t="s">
        <v>265</v>
      </c>
      <c r="AG273" s="5" t="s">
        <v>266</v>
      </c>
      <c r="AV273" s="5" t="s">
        <v>267</v>
      </c>
      <c r="BJ273" s="5" t="s">
        <v>269</v>
      </c>
      <c r="BK273" s="5"/>
      <c r="BL273" s="5"/>
    </row>
    <row r="274" spans="1:82" ht="15" thickTop="1" x14ac:dyDescent="0.35">
      <c r="A274" s="161" t="s">
        <v>434</v>
      </c>
      <c r="B274" s="1" t="s">
        <v>344</v>
      </c>
      <c r="C274" s="1" t="s">
        <v>59</v>
      </c>
      <c r="J274" s="1" t="s">
        <v>345</v>
      </c>
      <c r="K274" s="1" t="s">
        <v>59</v>
      </c>
      <c r="R274" s="1" t="s">
        <v>346</v>
      </c>
      <c r="S274" s="1" t="s">
        <v>59</v>
      </c>
      <c r="Z274" s="1" t="s">
        <v>347</v>
      </c>
      <c r="AA274" s="1" t="s">
        <v>59</v>
      </c>
      <c r="AB274" s="1"/>
      <c r="AG274" s="1" t="s">
        <v>348</v>
      </c>
      <c r="AH274" s="1" t="s">
        <v>59</v>
      </c>
      <c r="AJ274" s="1"/>
      <c r="AO274" s="1" t="s">
        <v>350</v>
      </c>
      <c r="AP274" s="1" t="s">
        <v>59</v>
      </c>
      <c r="AV274" s="1" t="s">
        <v>349</v>
      </c>
      <c r="AW274" s="1" t="s">
        <v>59</v>
      </c>
      <c r="AX274" s="1"/>
      <c r="AY274" s="1"/>
      <c r="BB274" s="1" t="s">
        <v>436</v>
      </c>
      <c r="BC274" s="1" t="s">
        <v>59</v>
      </c>
      <c r="BD274" s="1"/>
      <c r="BI274" s="1" t="s">
        <v>351</v>
      </c>
      <c r="BJ274" s="1" t="s">
        <v>59</v>
      </c>
      <c r="BQ274" s="1" t="s">
        <v>353</v>
      </c>
      <c r="BR274" s="1" t="s">
        <v>59</v>
      </c>
    </row>
    <row r="275" spans="1:82" x14ac:dyDescent="0.35">
      <c r="A275" s="161"/>
      <c r="B275" s="1" t="s">
        <v>59</v>
      </c>
      <c r="C275">
        <v>2024</v>
      </c>
      <c r="J275" s="1" t="s">
        <v>59</v>
      </c>
      <c r="K275">
        <v>2024</v>
      </c>
      <c r="R275" s="1" t="s">
        <v>59</v>
      </c>
      <c r="S275">
        <v>2024</v>
      </c>
      <c r="Z275" s="1" t="s">
        <v>59</v>
      </c>
      <c r="AA275">
        <v>2024</v>
      </c>
      <c r="AG275" s="1" t="s">
        <v>59</v>
      </c>
      <c r="AH275">
        <v>2024</v>
      </c>
      <c r="AO275" s="1" t="s">
        <v>59</v>
      </c>
      <c r="AP275">
        <v>2024</v>
      </c>
      <c r="AV275" s="1" t="s">
        <v>59</v>
      </c>
      <c r="AW275">
        <v>2024</v>
      </c>
      <c r="BB275" s="1" t="s">
        <v>59</v>
      </c>
      <c r="BC275">
        <v>2024</v>
      </c>
      <c r="BI275" s="1" t="s">
        <v>59</v>
      </c>
      <c r="BJ275">
        <v>2024</v>
      </c>
      <c r="BQ275" s="1" t="s">
        <v>59</v>
      </c>
      <c r="BR275">
        <v>2024</v>
      </c>
    </row>
    <row r="276" spans="1:82" x14ac:dyDescent="0.35">
      <c r="B276" s="2">
        <v>0</v>
      </c>
      <c r="C276">
        <v>16</v>
      </c>
      <c r="J276" s="2">
        <v>0</v>
      </c>
      <c r="K276" s="12">
        <v>0</v>
      </c>
      <c r="M276" s="12"/>
      <c r="R276" s="2">
        <v>0</v>
      </c>
      <c r="S276">
        <v>6</v>
      </c>
      <c r="Z276" s="2">
        <v>0</v>
      </c>
      <c r="AA276" s="12">
        <v>0</v>
      </c>
      <c r="AB276" s="12"/>
      <c r="AG276" s="2">
        <v>0</v>
      </c>
      <c r="AH276">
        <v>4</v>
      </c>
      <c r="AO276" s="2">
        <v>0</v>
      </c>
      <c r="AP276" s="12">
        <v>0</v>
      </c>
      <c r="AR276" s="12"/>
      <c r="AV276" s="2">
        <v>0</v>
      </c>
      <c r="AW276">
        <v>31</v>
      </c>
      <c r="BB276" s="2">
        <v>0</v>
      </c>
      <c r="BC276" s="12">
        <v>0</v>
      </c>
      <c r="BD276" s="12"/>
      <c r="BI276" s="2">
        <v>0</v>
      </c>
      <c r="BJ276">
        <v>17</v>
      </c>
      <c r="BQ276" s="2">
        <v>0</v>
      </c>
      <c r="BR276" s="12">
        <v>0</v>
      </c>
      <c r="BT276" s="12"/>
    </row>
    <row r="277" spans="1:82" x14ac:dyDescent="0.35">
      <c r="B277" s="2">
        <v>1.1100000000000001</v>
      </c>
      <c r="C277">
        <v>24</v>
      </c>
      <c r="J277" s="2">
        <v>1.1100000000000001</v>
      </c>
      <c r="K277" s="12">
        <v>1.1099999999999997</v>
      </c>
      <c r="M277" s="12"/>
      <c r="R277" s="2">
        <v>0.83250000000000002</v>
      </c>
      <c r="S277">
        <v>1</v>
      </c>
      <c r="Z277" s="2">
        <v>0.83250000000000002</v>
      </c>
      <c r="AA277" s="12">
        <v>0.83250000000000002</v>
      </c>
      <c r="AB277" s="12"/>
      <c r="AG277" s="2">
        <v>0.625</v>
      </c>
      <c r="AH277">
        <v>2</v>
      </c>
      <c r="AO277" s="2">
        <v>0.625</v>
      </c>
      <c r="AP277" s="12">
        <v>0.625</v>
      </c>
      <c r="AR277" s="12"/>
      <c r="AV277" s="2">
        <v>1.665</v>
      </c>
      <c r="AW277">
        <v>57</v>
      </c>
      <c r="BB277" s="2">
        <v>1.665</v>
      </c>
      <c r="BC277" s="12">
        <v>1.6650000000000016</v>
      </c>
      <c r="BD277" s="12"/>
      <c r="BI277" s="2">
        <v>2.5</v>
      </c>
      <c r="BJ277">
        <v>20</v>
      </c>
      <c r="BQ277" s="2">
        <v>2.5</v>
      </c>
      <c r="BR277" s="12">
        <v>2.5</v>
      </c>
      <c r="BT277" s="12"/>
    </row>
    <row r="278" spans="1:82" x14ac:dyDescent="0.35">
      <c r="B278" s="2">
        <v>1.665</v>
      </c>
      <c r="C278">
        <v>2</v>
      </c>
      <c r="J278" s="2">
        <v>1.665</v>
      </c>
      <c r="K278" s="12">
        <v>1.665</v>
      </c>
      <c r="M278" s="12"/>
      <c r="R278" s="2">
        <v>1.25</v>
      </c>
      <c r="S278">
        <v>4</v>
      </c>
      <c r="Z278" s="2">
        <v>1.25</v>
      </c>
      <c r="AA278" s="12">
        <v>1.25</v>
      </c>
      <c r="AB278" s="12"/>
      <c r="AG278" s="2">
        <v>1.25</v>
      </c>
      <c r="AH278">
        <v>11</v>
      </c>
      <c r="AO278" s="2">
        <v>1.25</v>
      </c>
      <c r="AP278" s="12">
        <v>1.25</v>
      </c>
      <c r="AR278" s="12"/>
      <c r="AV278" s="2">
        <v>3.33</v>
      </c>
      <c r="AW278">
        <v>168</v>
      </c>
      <c r="BB278" s="2">
        <v>3.33</v>
      </c>
      <c r="BC278" s="12">
        <v>3.3299999999999992</v>
      </c>
      <c r="BD278" s="12"/>
      <c r="BI278" s="2">
        <v>5</v>
      </c>
      <c r="BJ278">
        <v>26</v>
      </c>
      <c r="BQ278" s="2">
        <v>5</v>
      </c>
      <c r="BR278" s="12">
        <v>5</v>
      </c>
      <c r="BT278" s="12"/>
    </row>
    <row r="279" spans="1:82" x14ac:dyDescent="0.35">
      <c r="B279" s="2">
        <v>2.2200000000000002</v>
      </c>
      <c r="C279">
        <v>79</v>
      </c>
      <c r="J279" s="2">
        <v>2.2200000000000002</v>
      </c>
      <c r="K279" s="12">
        <v>2.2199999999999993</v>
      </c>
      <c r="M279" s="12"/>
      <c r="R279" s="2">
        <v>1.4575</v>
      </c>
      <c r="S279">
        <v>1</v>
      </c>
      <c r="Z279" s="2">
        <v>1.4575</v>
      </c>
      <c r="AA279" s="12">
        <v>1.4575</v>
      </c>
      <c r="AB279" s="12"/>
      <c r="AG279" s="2">
        <v>1.6666666666666667</v>
      </c>
      <c r="AH279">
        <v>1</v>
      </c>
      <c r="AO279" s="2">
        <v>1.6666666666666667</v>
      </c>
      <c r="AP279" s="12">
        <v>1.6666666666666667</v>
      </c>
      <c r="AR279" s="12"/>
      <c r="AV279" s="2">
        <v>5</v>
      </c>
      <c r="AW279">
        <v>246</v>
      </c>
      <c r="BB279" s="2">
        <v>5</v>
      </c>
      <c r="BC279" s="12">
        <v>5</v>
      </c>
      <c r="BD279" s="12"/>
      <c r="BI279" s="2">
        <v>7.5</v>
      </c>
      <c r="BJ279">
        <v>35</v>
      </c>
      <c r="BQ279" s="2">
        <v>7.5</v>
      </c>
      <c r="BR279" s="12">
        <v>7.5</v>
      </c>
      <c r="BT279" s="12"/>
    </row>
    <row r="280" spans="1:82" x14ac:dyDescent="0.35">
      <c r="B280" s="2">
        <v>2.2233333333333332</v>
      </c>
      <c r="C280">
        <v>4</v>
      </c>
      <c r="J280" s="2">
        <v>2.2233333333333332</v>
      </c>
      <c r="K280" s="12">
        <v>2.2233333333333332</v>
      </c>
      <c r="M280" s="12"/>
      <c r="R280" s="2">
        <v>1.665</v>
      </c>
      <c r="S280">
        <v>2</v>
      </c>
      <c r="Z280" s="2">
        <v>1.665</v>
      </c>
      <c r="AA280" s="12">
        <v>1.665</v>
      </c>
      <c r="AB280" s="12"/>
      <c r="AG280" s="2">
        <v>1.875</v>
      </c>
      <c r="AH280">
        <v>6</v>
      </c>
      <c r="AO280" s="2">
        <v>1.875</v>
      </c>
      <c r="AP280" s="12">
        <v>1.875</v>
      </c>
      <c r="AR280" s="12"/>
      <c r="AV280" s="2">
        <v>6.665</v>
      </c>
      <c r="AW280">
        <v>63</v>
      </c>
      <c r="BB280" s="2">
        <v>6.665</v>
      </c>
      <c r="BC280" s="12">
        <v>6.6650000000000071</v>
      </c>
      <c r="BD280" s="12"/>
      <c r="BI280" s="2">
        <v>10</v>
      </c>
      <c r="BJ280">
        <v>333</v>
      </c>
      <c r="BQ280" s="2">
        <v>10</v>
      </c>
      <c r="BR280" s="12">
        <v>10</v>
      </c>
      <c r="BT280" s="12"/>
    </row>
    <row r="281" spans="1:82" x14ac:dyDescent="0.35">
      <c r="B281" s="2">
        <v>3.33</v>
      </c>
      <c r="C281">
        <v>95</v>
      </c>
      <c r="J281" s="2">
        <v>3.33</v>
      </c>
      <c r="K281" s="12">
        <v>3.3300000000000014</v>
      </c>
      <c r="M281" s="12"/>
      <c r="R281" s="2">
        <v>1.875</v>
      </c>
      <c r="S281">
        <v>5</v>
      </c>
      <c r="Z281" s="2">
        <v>1.875</v>
      </c>
      <c r="AA281" s="12">
        <v>1.875</v>
      </c>
      <c r="AB281" s="12"/>
      <c r="AG281" s="2">
        <v>2.0825</v>
      </c>
      <c r="AH281">
        <v>3</v>
      </c>
      <c r="AO281" s="2">
        <v>2.0825</v>
      </c>
      <c r="AP281" s="12">
        <v>2.0825</v>
      </c>
      <c r="AR281" s="12"/>
      <c r="AV281" s="2">
        <v>10</v>
      </c>
      <c r="AW281">
        <v>76</v>
      </c>
      <c r="BB281" s="2">
        <v>10</v>
      </c>
      <c r="BC281" s="12">
        <v>10</v>
      </c>
      <c r="BD281" s="12"/>
      <c r="BI281" s="2"/>
      <c r="BJ281">
        <v>17</v>
      </c>
      <c r="BQ281" s="2"/>
      <c r="BR281" s="12" t="e">
        <v>#DIV/0!</v>
      </c>
      <c r="BT281" s="12"/>
    </row>
    <row r="282" spans="1:82" x14ac:dyDescent="0.35">
      <c r="B282" s="2">
        <v>3.3333333333333335</v>
      </c>
      <c r="C282">
        <v>65</v>
      </c>
      <c r="J282" s="2">
        <v>3.3333333333333335</v>
      </c>
      <c r="K282" s="12">
        <v>3.3333333333333361</v>
      </c>
      <c r="M282" s="12"/>
      <c r="R282" s="2">
        <v>1.9433333333333334</v>
      </c>
      <c r="S282">
        <v>4</v>
      </c>
      <c r="Z282" s="2">
        <v>1.9433333333333334</v>
      </c>
      <c r="AA282" s="12">
        <v>1.9433333333333334</v>
      </c>
      <c r="AB282" s="12"/>
      <c r="AG282" s="2">
        <v>2.5</v>
      </c>
      <c r="AH282">
        <v>9</v>
      </c>
      <c r="AO282" s="2">
        <v>2.5</v>
      </c>
      <c r="AP282" s="12">
        <v>2.5</v>
      </c>
      <c r="AR282" s="12"/>
      <c r="AV282" s="2" t="s">
        <v>57</v>
      </c>
      <c r="AW282">
        <v>641</v>
      </c>
      <c r="BB282" s="2" t="s">
        <v>57</v>
      </c>
      <c r="BC282" s="7">
        <v>4.7804056162246473</v>
      </c>
      <c r="BD282" s="12"/>
      <c r="BI282" s="2">
        <v>8.75</v>
      </c>
      <c r="BJ282">
        <v>57</v>
      </c>
      <c r="BQ282" s="2">
        <v>8.75</v>
      </c>
      <c r="BR282" s="12">
        <v>8.75</v>
      </c>
      <c r="BT282" s="12"/>
    </row>
    <row r="283" spans="1:82" x14ac:dyDescent="0.35">
      <c r="B283" s="2">
        <v>4.4433333333333334</v>
      </c>
      <c r="C283">
        <v>135</v>
      </c>
      <c r="J283" s="2">
        <v>4.4433333333333334</v>
      </c>
      <c r="K283" s="12">
        <v>4.4433333333333369</v>
      </c>
      <c r="M283" s="12"/>
      <c r="R283" s="2">
        <v>2.0825</v>
      </c>
      <c r="S283">
        <v>5</v>
      </c>
      <c r="Z283" s="2">
        <v>2.0825</v>
      </c>
      <c r="AA283" s="12">
        <v>2.0825</v>
      </c>
      <c r="AB283" s="12"/>
      <c r="AG283" s="2">
        <v>2.7075</v>
      </c>
      <c r="AH283">
        <v>16</v>
      </c>
      <c r="AO283" s="2">
        <v>2.7075</v>
      </c>
      <c r="AP283" s="12">
        <v>2.7075000000000009</v>
      </c>
      <c r="AR283" s="12"/>
      <c r="BD283" s="12"/>
      <c r="BI283" s="2">
        <v>4.165</v>
      </c>
      <c r="BJ283">
        <v>58</v>
      </c>
      <c r="BQ283" s="2">
        <v>4.165</v>
      </c>
      <c r="BR283" s="12">
        <v>4.1649999999999983</v>
      </c>
      <c r="BT283" s="12"/>
    </row>
    <row r="284" spans="1:82" x14ac:dyDescent="0.35">
      <c r="B284" s="2">
        <v>4.4466666666666663</v>
      </c>
      <c r="C284">
        <v>49</v>
      </c>
      <c r="J284" s="2">
        <v>4.4466666666666663</v>
      </c>
      <c r="K284" s="12">
        <v>4.4466666666666645</v>
      </c>
      <c r="M284" s="12"/>
      <c r="R284" s="2">
        <v>2.2200000000000002</v>
      </c>
      <c r="S284">
        <v>2</v>
      </c>
      <c r="Z284" s="2">
        <v>2.2200000000000002</v>
      </c>
      <c r="AA284" s="12">
        <v>2.2200000000000002</v>
      </c>
      <c r="AB284" s="12"/>
      <c r="AG284" s="2">
        <v>2.7766666666666668</v>
      </c>
      <c r="AH284">
        <v>2</v>
      </c>
      <c r="AO284" s="2">
        <v>2.7766666666666668</v>
      </c>
      <c r="AP284" s="12">
        <v>2.7766666666666668</v>
      </c>
      <c r="AR284" s="12"/>
      <c r="BD284" s="12"/>
      <c r="BI284" s="2">
        <v>5.415</v>
      </c>
      <c r="BJ284">
        <v>55</v>
      </c>
      <c r="BQ284" s="2">
        <v>5.415</v>
      </c>
      <c r="BR284" s="12">
        <v>5.4150000000000009</v>
      </c>
      <c r="BT284" s="12"/>
    </row>
    <row r="285" spans="1:82" x14ac:dyDescent="0.35">
      <c r="B285" s="2">
        <v>5</v>
      </c>
      <c r="C285">
        <v>12</v>
      </c>
      <c r="J285" s="2">
        <v>5</v>
      </c>
      <c r="K285" s="12">
        <v>5</v>
      </c>
      <c r="M285" s="12"/>
      <c r="R285" s="2">
        <v>2.29</v>
      </c>
      <c r="S285">
        <v>1</v>
      </c>
      <c r="Z285" s="2">
        <v>2.29</v>
      </c>
      <c r="AA285" s="12">
        <v>2.29</v>
      </c>
      <c r="AB285" s="12"/>
      <c r="AG285" s="2">
        <v>3.125</v>
      </c>
      <c r="AH285">
        <v>8</v>
      </c>
      <c r="AO285" s="2">
        <v>3.125</v>
      </c>
      <c r="AP285" s="12">
        <v>3.125</v>
      </c>
      <c r="AR285" s="12"/>
      <c r="BD285" s="12"/>
      <c r="BI285" s="2">
        <v>3.75</v>
      </c>
      <c r="BJ285">
        <v>10</v>
      </c>
      <c r="BQ285" s="2">
        <v>3.75</v>
      </c>
      <c r="BR285" s="12">
        <v>3.75</v>
      </c>
      <c r="BT285" s="12"/>
    </row>
    <row r="286" spans="1:82" ht="20" thickBot="1" x14ac:dyDescent="0.5">
      <c r="B286" s="2">
        <v>5.5533333333333337</v>
      </c>
      <c r="C286">
        <v>13</v>
      </c>
      <c r="F286" s="5" t="s">
        <v>270</v>
      </c>
      <c r="J286" s="2">
        <v>5.5533333333333337</v>
      </c>
      <c r="K286" s="12">
        <v>5.5533333333333328</v>
      </c>
      <c r="M286" s="12"/>
      <c r="R286" s="2">
        <v>2.2925</v>
      </c>
      <c r="S286">
        <v>1</v>
      </c>
      <c r="V286" s="5" t="s">
        <v>271</v>
      </c>
      <c r="Z286" s="2">
        <v>2.5</v>
      </c>
      <c r="AA286" s="12">
        <v>2.5</v>
      </c>
      <c r="AB286" s="12"/>
      <c r="AG286" s="2">
        <v>3.3325</v>
      </c>
      <c r="AH286">
        <v>22</v>
      </c>
      <c r="AK286" s="5" t="s">
        <v>272</v>
      </c>
      <c r="AO286" s="2">
        <v>3.3325</v>
      </c>
      <c r="AP286" s="12">
        <v>3.3325000000000014</v>
      </c>
      <c r="AR286" s="12"/>
      <c r="AY286" s="5" t="s">
        <v>273</v>
      </c>
      <c r="BD286" s="7"/>
      <c r="BI286" s="2">
        <v>2.915</v>
      </c>
      <c r="BJ286">
        <v>24</v>
      </c>
      <c r="BM286" s="5" t="s">
        <v>274</v>
      </c>
      <c r="BQ286" s="2">
        <v>2.915</v>
      </c>
      <c r="BR286" s="12">
        <v>2.9150000000000005</v>
      </c>
      <c r="BT286" s="12"/>
      <c r="BY286" s="5" t="s">
        <v>275</v>
      </c>
    </row>
    <row r="287" spans="1:82" ht="15.75" customHeight="1" thickTop="1" x14ac:dyDescent="0.35">
      <c r="A287" s="62" t="s">
        <v>435</v>
      </c>
      <c r="B287" s="2">
        <v>5.5566666666666675</v>
      </c>
      <c r="C287">
        <v>174</v>
      </c>
      <c r="F287" s="1" t="s">
        <v>352</v>
      </c>
      <c r="G287" s="1" t="s">
        <v>59</v>
      </c>
      <c r="J287" s="2">
        <v>5.5566666666666675</v>
      </c>
      <c r="K287" s="12">
        <v>5.5566666666666444</v>
      </c>
      <c r="M287" s="12"/>
      <c r="N287" s="1" t="s">
        <v>354</v>
      </c>
      <c r="O287" s="1" t="s">
        <v>59</v>
      </c>
      <c r="R287" s="2">
        <v>2.5</v>
      </c>
      <c r="S287">
        <v>7</v>
      </c>
      <c r="V287" s="1" t="s">
        <v>355</v>
      </c>
      <c r="W287" s="1" t="s">
        <v>59</v>
      </c>
      <c r="Z287" s="2">
        <v>2.7075</v>
      </c>
      <c r="AA287" s="12">
        <v>2.7075000000000009</v>
      </c>
      <c r="AB287" s="12"/>
      <c r="AC287" s="1" t="s">
        <v>357</v>
      </c>
      <c r="AD287" s="1" t="s">
        <v>59</v>
      </c>
      <c r="AF287" s="1"/>
      <c r="AG287" s="2">
        <v>3.61</v>
      </c>
      <c r="AH287">
        <v>2</v>
      </c>
      <c r="AK287" s="1" t="s">
        <v>356</v>
      </c>
      <c r="AL287" s="1" t="s">
        <v>59</v>
      </c>
      <c r="AN287" s="1"/>
      <c r="AO287" s="2">
        <v>3.61</v>
      </c>
      <c r="AP287" s="12">
        <v>3.61</v>
      </c>
      <c r="AR287" s="12"/>
      <c r="AS287" s="1" t="s">
        <v>358</v>
      </c>
      <c r="AT287" s="1" t="s">
        <v>59</v>
      </c>
      <c r="AY287" s="1" t="s">
        <v>359</v>
      </c>
      <c r="AZ287" s="1" t="s">
        <v>59</v>
      </c>
      <c r="BE287" s="1" t="s">
        <v>362</v>
      </c>
      <c r="BF287" s="1" t="s">
        <v>59</v>
      </c>
      <c r="BI287" s="2">
        <v>6.665</v>
      </c>
      <c r="BJ287">
        <v>24</v>
      </c>
      <c r="BM287" s="1" t="s">
        <v>360</v>
      </c>
      <c r="BN287" s="1" t="s">
        <v>59</v>
      </c>
      <c r="BQ287" s="2">
        <v>6.665</v>
      </c>
      <c r="BR287" s="12">
        <v>6.6650000000000018</v>
      </c>
      <c r="BT287" s="12"/>
      <c r="BU287" s="1" t="s">
        <v>363</v>
      </c>
      <c r="BV287" s="1" t="s">
        <v>59</v>
      </c>
      <c r="BY287" s="1" t="s">
        <v>361</v>
      </c>
      <c r="BZ287" s="1" t="s">
        <v>59</v>
      </c>
      <c r="CC287" s="1" t="s">
        <v>364</v>
      </c>
      <c r="CD287" s="1" t="s">
        <v>59</v>
      </c>
    </row>
    <row r="288" spans="1:82" x14ac:dyDescent="0.35">
      <c r="A288" s="62"/>
      <c r="B288" s="2">
        <v>6.665</v>
      </c>
      <c r="C288">
        <v>2</v>
      </c>
      <c r="F288" s="1" t="s">
        <v>59</v>
      </c>
      <c r="G288">
        <v>2024</v>
      </c>
      <c r="J288" s="2">
        <v>6.665</v>
      </c>
      <c r="K288" s="12">
        <v>6.665</v>
      </c>
      <c r="M288" s="12"/>
      <c r="N288" s="1" t="s">
        <v>59</v>
      </c>
      <c r="O288">
        <v>2024</v>
      </c>
      <c r="R288" s="2">
        <v>2.7075</v>
      </c>
      <c r="S288">
        <v>17</v>
      </c>
      <c r="V288" s="1" t="s">
        <v>59</v>
      </c>
      <c r="W288">
        <v>2024</v>
      </c>
      <c r="Z288" s="2">
        <v>2.7766666666666668</v>
      </c>
      <c r="AA288" s="12">
        <v>2.7766666666666668</v>
      </c>
      <c r="AB288" s="12"/>
      <c r="AC288" s="1" t="s">
        <v>59</v>
      </c>
      <c r="AD288">
        <v>2024</v>
      </c>
      <c r="AG288" s="2">
        <v>3.75</v>
      </c>
      <c r="AH288">
        <v>2</v>
      </c>
      <c r="AK288" s="1" t="s">
        <v>59</v>
      </c>
      <c r="AL288">
        <v>2024</v>
      </c>
      <c r="AO288" s="2">
        <v>3.75</v>
      </c>
      <c r="AP288" s="12">
        <v>3.75</v>
      </c>
      <c r="AR288" s="12"/>
      <c r="AS288" s="1" t="s">
        <v>59</v>
      </c>
      <c r="AT288">
        <v>2024</v>
      </c>
      <c r="AY288" s="1" t="s">
        <v>59</v>
      </c>
      <c r="AZ288">
        <v>2024</v>
      </c>
      <c r="BE288" s="1" t="s">
        <v>59</v>
      </c>
      <c r="BF288">
        <v>2024</v>
      </c>
      <c r="BI288" s="2">
        <v>6.25</v>
      </c>
      <c r="BJ288">
        <v>6</v>
      </c>
      <c r="BM288" s="1" t="s">
        <v>59</v>
      </c>
      <c r="BN288">
        <v>2024</v>
      </c>
      <c r="BQ288" s="2">
        <v>6.25</v>
      </c>
      <c r="BR288" s="12">
        <v>6.25</v>
      </c>
      <c r="BT288" s="12"/>
      <c r="BU288" s="1" t="s">
        <v>59</v>
      </c>
      <c r="BV288">
        <v>2024</v>
      </c>
      <c r="BY288" s="1" t="s">
        <v>59</v>
      </c>
      <c r="BZ288">
        <v>2024</v>
      </c>
      <c r="CC288" s="1" t="s">
        <v>59</v>
      </c>
      <c r="CD288">
        <v>2024</v>
      </c>
    </row>
    <row r="289" spans="1:82" x14ac:dyDescent="0.35">
      <c r="B289" s="2">
        <v>6.666666666666667</v>
      </c>
      <c r="C289">
        <v>63</v>
      </c>
      <c r="F289" s="2">
        <v>0</v>
      </c>
      <c r="G289">
        <v>14</v>
      </c>
      <c r="J289" s="2">
        <v>6.666666666666667</v>
      </c>
      <c r="K289" s="12">
        <v>6.6666666666666723</v>
      </c>
      <c r="M289" s="12"/>
      <c r="N289" s="2">
        <v>0</v>
      </c>
      <c r="O289" s="12">
        <v>0</v>
      </c>
      <c r="Q289" s="12"/>
      <c r="R289" s="2">
        <v>2.7766666666666668</v>
      </c>
      <c r="S289">
        <v>4</v>
      </c>
      <c r="V289" s="2">
        <v>0</v>
      </c>
      <c r="W289">
        <v>62</v>
      </c>
      <c r="Z289" s="2">
        <v>2.915</v>
      </c>
      <c r="AA289" s="12">
        <v>2.915</v>
      </c>
      <c r="AB289" s="12"/>
      <c r="AC289" s="2">
        <v>0</v>
      </c>
      <c r="AD289" s="12">
        <v>0</v>
      </c>
      <c r="AF289" s="12"/>
      <c r="AG289" s="2">
        <v>3.9575</v>
      </c>
      <c r="AH289">
        <v>46</v>
      </c>
      <c r="AK289" s="2">
        <v>0</v>
      </c>
      <c r="AL289">
        <v>16</v>
      </c>
      <c r="AO289" s="2">
        <v>3.9575</v>
      </c>
      <c r="AP289" s="12">
        <v>3.9575000000000022</v>
      </c>
      <c r="AR289" s="12"/>
      <c r="AS289" s="2">
        <v>0</v>
      </c>
      <c r="AT289" s="12">
        <v>0</v>
      </c>
      <c r="AY289" s="2">
        <v>0</v>
      </c>
      <c r="AZ289">
        <v>6</v>
      </c>
      <c r="BE289" s="2">
        <v>0</v>
      </c>
      <c r="BF289" s="12">
        <v>0</v>
      </c>
      <c r="BH289" s="12"/>
      <c r="BI289" s="2">
        <v>1.25</v>
      </c>
      <c r="BJ289">
        <v>14</v>
      </c>
      <c r="BM289" s="2">
        <v>0</v>
      </c>
      <c r="BN289">
        <v>53</v>
      </c>
      <c r="BQ289" s="2">
        <v>1.25</v>
      </c>
      <c r="BR289" s="12">
        <v>1.25</v>
      </c>
      <c r="BT289" s="12"/>
      <c r="BU289" s="2">
        <v>0</v>
      </c>
      <c r="BV289" s="12">
        <v>0</v>
      </c>
      <c r="BY289" s="2">
        <v>0</v>
      </c>
      <c r="BZ289">
        <v>39</v>
      </c>
      <c r="CC289" s="2">
        <v>0</v>
      </c>
      <c r="CD289" s="12">
        <v>0</v>
      </c>
    </row>
    <row r="290" spans="1:82" x14ac:dyDescent="0.35">
      <c r="B290" s="2">
        <v>6.669999999999999</v>
      </c>
      <c r="C290">
        <v>102</v>
      </c>
      <c r="F290" s="2">
        <v>5</v>
      </c>
      <c r="G290">
        <v>138</v>
      </c>
      <c r="J290" s="2">
        <v>6.669999999999999</v>
      </c>
      <c r="K290" s="12">
        <v>6.6699999999999937</v>
      </c>
      <c r="M290" s="12"/>
      <c r="N290" s="2">
        <v>5</v>
      </c>
      <c r="O290" s="12">
        <v>5</v>
      </c>
      <c r="Q290" s="12"/>
      <c r="R290" s="2">
        <v>2.915</v>
      </c>
      <c r="S290">
        <v>5</v>
      </c>
      <c r="V290" s="2">
        <v>5</v>
      </c>
      <c r="W290">
        <v>183</v>
      </c>
      <c r="Z290" s="2">
        <v>3.0533333333333332</v>
      </c>
      <c r="AA290" s="12">
        <v>3.0533333333333332</v>
      </c>
      <c r="AB290" s="12"/>
      <c r="AC290" s="2">
        <v>5</v>
      </c>
      <c r="AD290" s="12">
        <v>5</v>
      </c>
      <c r="AF290" s="12"/>
      <c r="AG290" s="2">
        <v>4.166666666666667</v>
      </c>
      <c r="AH290">
        <v>4</v>
      </c>
      <c r="AK290" s="2">
        <v>2.5</v>
      </c>
      <c r="AL290">
        <v>65</v>
      </c>
      <c r="AO290" s="2">
        <v>4.166666666666667</v>
      </c>
      <c r="AP290" s="12">
        <v>4.166666666666667</v>
      </c>
      <c r="AR290" s="12"/>
      <c r="AS290" s="2">
        <v>2.5</v>
      </c>
      <c r="AT290" s="12">
        <v>2.5</v>
      </c>
      <c r="AY290" s="2">
        <v>2.5</v>
      </c>
      <c r="AZ290">
        <v>4</v>
      </c>
      <c r="BE290" s="2">
        <v>2.5</v>
      </c>
      <c r="BF290" s="12">
        <v>2.5</v>
      </c>
      <c r="BH290" s="12"/>
      <c r="BI290" s="2">
        <v>3.33</v>
      </c>
      <c r="BJ290">
        <v>6</v>
      </c>
      <c r="BM290" s="2">
        <v>2.5</v>
      </c>
      <c r="BN290">
        <v>27</v>
      </c>
      <c r="BQ290" s="2">
        <v>3.33</v>
      </c>
      <c r="BR290" s="12">
        <v>3.3299999999999996</v>
      </c>
      <c r="BT290" s="12"/>
      <c r="BU290" s="2">
        <v>2.5</v>
      </c>
      <c r="BV290" s="12">
        <v>2.5</v>
      </c>
      <c r="BY290" s="2">
        <v>5</v>
      </c>
      <c r="BZ290">
        <v>144</v>
      </c>
      <c r="CC290" s="2">
        <v>5</v>
      </c>
      <c r="CD290" s="12">
        <v>5</v>
      </c>
    </row>
    <row r="291" spans="1:82" x14ac:dyDescent="0.35">
      <c r="B291" s="2">
        <v>6.67</v>
      </c>
      <c r="C291">
        <v>15</v>
      </c>
      <c r="F291" s="2">
        <v>10</v>
      </c>
      <c r="G291">
        <v>142</v>
      </c>
      <c r="J291" s="2">
        <v>6.67</v>
      </c>
      <c r="K291" s="12">
        <v>6.6700000000000008</v>
      </c>
      <c r="M291" s="12"/>
      <c r="N291" s="2">
        <v>10</v>
      </c>
      <c r="O291" s="12">
        <v>10</v>
      </c>
      <c r="Q291" s="12"/>
      <c r="R291" s="2">
        <v>2.9175</v>
      </c>
      <c r="S291">
        <v>1</v>
      </c>
      <c r="V291" s="2">
        <v>10</v>
      </c>
      <c r="W291">
        <v>78</v>
      </c>
      <c r="Z291" s="2">
        <v>3.125</v>
      </c>
      <c r="AA291" s="12">
        <v>3.125</v>
      </c>
      <c r="AB291" s="12"/>
      <c r="AC291" s="2">
        <v>10</v>
      </c>
      <c r="AD291" s="12">
        <v>10</v>
      </c>
      <c r="AF291" s="12"/>
      <c r="AG291" s="2">
        <v>4.1675000000000004</v>
      </c>
      <c r="AH291">
        <v>4</v>
      </c>
      <c r="AK291" s="2">
        <v>5</v>
      </c>
      <c r="AL291">
        <v>181</v>
      </c>
      <c r="AO291" s="2">
        <v>4.1675000000000004</v>
      </c>
      <c r="AP291" s="12">
        <v>4.1675000000000004</v>
      </c>
      <c r="AR291" s="12"/>
      <c r="AS291" s="2">
        <v>5</v>
      </c>
      <c r="AT291" s="12">
        <v>5</v>
      </c>
      <c r="AY291" s="2">
        <v>5</v>
      </c>
      <c r="AZ291">
        <v>16</v>
      </c>
      <c r="BE291" s="2">
        <v>5</v>
      </c>
      <c r="BF291" s="12">
        <v>5</v>
      </c>
      <c r="BH291" s="12"/>
      <c r="BI291" s="2">
        <v>1.665</v>
      </c>
      <c r="BJ291">
        <v>3</v>
      </c>
      <c r="BM291" s="2">
        <v>5</v>
      </c>
      <c r="BN291">
        <v>16</v>
      </c>
      <c r="BQ291" s="2">
        <v>1.665</v>
      </c>
      <c r="BR291" s="12">
        <v>1.665</v>
      </c>
      <c r="BT291" s="12"/>
      <c r="BU291" s="2">
        <v>5</v>
      </c>
      <c r="BV291" s="12">
        <v>5</v>
      </c>
      <c r="BY291" s="2">
        <v>10</v>
      </c>
      <c r="BZ291">
        <v>212</v>
      </c>
      <c r="CC291" s="2">
        <v>10</v>
      </c>
      <c r="CD291" s="12">
        <v>10</v>
      </c>
    </row>
    <row r="292" spans="1:82" x14ac:dyDescent="0.35">
      <c r="B292" s="2">
        <v>7.7766666666666664</v>
      </c>
      <c r="C292">
        <v>14</v>
      </c>
      <c r="F292" s="2"/>
      <c r="G292">
        <v>47</v>
      </c>
      <c r="J292" s="2">
        <v>7.7766666666666664</v>
      </c>
      <c r="K292" s="12">
        <v>7.7766666666666682</v>
      </c>
      <c r="M292" s="12"/>
      <c r="N292" s="2"/>
      <c r="O292" s="12" t="e">
        <v>#DIV/0!</v>
      </c>
      <c r="Q292" s="12"/>
      <c r="R292" s="2">
        <v>3.0533333333333332</v>
      </c>
      <c r="S292">
        <v>1</v>
      </c>
      <c r="V292" s="2"/>
      <c r="W292">
        <v>43</v>
      </c>
      <c r="Z292" s="2">
        <v>3.3325</v>
      </c>
      <c r="AA292" s="12">
        <v>3.3324999999999991</v>
      </c>
      <c r="AB292" s="12"/>
      <c r="AC292" s="2"/>
      <c r="AD292" s="12" t="e">
        <v>#DIV/0!</v>
      </c>
      <c r="AF292" s="12"/>
      <c r="AG292" s="2">
        <v>4.375</v>
      </c>
      <c r="AH292">
        <v>4</v>
      </c>
      <c r="AK292" s="2">
        <v>7.5</v>
      </c>
      <c r="AL292">
        <v>292</v>
      </c>
      <c r="AO292" s="2">
        <v>4.375</v>
      </c>
      <c r="AP292" s="12">
        <v>4.375</v>
      </c>
      <c r="AR292" s="12"/>
      <c r="AS292" s="2">
        <v>7.5</v>
      </c>
      <c r="AT292" s="12">
        <v>7.5</v>
      </c>
      <c r="AY292" s="2">
        <v>7.5</v>
      </c>
      <c r="AZ292">
        <v>43</v>
      </c>
      <c r="BE292" s="2">
        <v>7.5</v>
      </c>
      <c r="BF292" s="12">
        <v>7.5</v>
      </c>
      <c r="BH292" s="12"/>
      <c r="BI292" s="2">
        <v>5.835</v>
      </c>
      <c r="BJ292">
        <v>52</v>
      </c>
      <c r="BM292" s="2">
        <v>7.5</v>
      </c>
      <c r="BN292">
        <v>54</v>
      </c>
      <c r="BQ292" s="2">
        <v>5.835</v>
      </c>
      <c r="BR292" s="12">
        <v>5.8349999999999991</v>
      </c>
      <c r="BT292" s="12"/>
      <c r="BU292" s="2">
        <v>7.5</v>
      </c>
      <c r="BV292" s="12">
        <v>7.5</v>
      </c>
      <c r="BY292" s="2"/>
      <c r="BZ292">
        <v>76</v>
      </c>
      <c r="CC292" s="2"/>
      <c r="CD292" s="12" t="e">
        <v>#DIV/0!</v>
      </c>
    </row>
    <row r="293" spans="1:82" x14ac:dyDescent="0.35">
      <c r="B293" s="2">
        <v>7.78</v>
      </c>
      <c r="C293">
        <v>28</v>
      </c>
      <c r="F293" s="2">
        <v>3.33</v>
      </c>
      <c r="G293">
        <v>60</v>
      </c>
      <c r="J293" s="2">
        <v>7.78</v>
      </c>
      <c r="K293" s="12">
        <v>7.78</v>
      </c>
      <c r="M293" s="12"/>
      <c r="N293" s="2">
        <v>3.33</v>
      </c>
      <c r="O293" s="12">
        <v>3.3300000000000036</v>
      </c>
      <c r="Q293" s="12"/>
      <c r="R293" s="2">
        <v>3.125</v>
      </c>
      <c r="S293">
        <v>8</v>
      </c>
      <c r="V293" s="2">
        <v>3.33</v>
      </c>
      <c r="W293">
        <v>223</v>
      </c>
      <c r="Z293" s="2">
        <v>3.54</v>
      </c>
      <c r="AA293" s="12">
        <v>3.5400000000000023</v>
      </c>
      <c r="AB293" s="12"/>
      <c r="AC293" s="2">
        <v>3.33</v>
      </c>
      <c r="AD293" s="12">
        <v>3.3300000000000094</v>
      </c>
      <c r="AF293" s="12"/>
      <c r="AG293" s="2">
        <v>4.4433333333333334</v>
      </c>
      <c r="AH293">
        <v>1</v>
      </c>
      <c r="AK293" s="2">
        <v>10</v>
      </c>
      <c r="AL293">
        <v>95</v>
      </c>
      <c r="AO293" s="2">
        <v>4.4433333333333334</v>
      </c>
      <c r="AP293" s="12">
        <v>4.4433333333333334</v>
      </c>
      <c r="AR293" s="12"/>
      <c r="AS293" s="2">
        <v>10</v>
      </c>
      <c r="AT293" s="12">
        <v>10</v>
      </c>
      <c r="AY293" s="2">
        <v>10</v>
      </c>
      <c r="AZ293">
        <v>309</v>
      </c>
      <c r="BE293" s="2">
        <v>10</v>
      </c>
      <c r="BF293" s="12">
        <v>10</v>
      </c>
      <c r="BH293" s="12"/>
      <c r="BI293" s="2">
        <v>7.085</v>
      </c>
      <c r="BJ293">
        <v>125</v>
      </c>
      <c r="BM293" s="2">
        <v>10</v>
      </c>
      <c r="BN293">
        <v>107</v>
      </c>
      <c r="BQ293" s="2">
        <v>7.085</v>
      </c>
      <c r="BR293" s="12">
        <v>7.0850000000000097</v>
      </c>
      <c r="BT293" s="12"/>
      <c r="BU293" s="2">
        <v>10</v>
      </c>
      <c r="BV293" s="12">
        <v>10</v>
      </c>
      <c r="BY293" s="2">
        <v>3.33</v>
      </c>
      <c r="BZ293">
        <v>107</v>
      </c>
      <c r="CC293" s="2">
        <v>3.33</v>
      </c>
      <c r="CD293" s="12">
        <v>3.3299999999999996</v>
      </c>
    </row>
    <row r="294" spans="1:82" x14ac:dyDescent="0.35">
      <c r="B294" s="2">
        <v>7.7800000000000011</v>
      </c>
      <c r="C294">
        <v>40</v>
      </c>
      <c r="F294" s="2">
        <v>6.665</v>
      </c>
      <c r="G294">
        <v>11</v>
      </c>
      <c r="J294" s="2">
        <v>7.7800000000000011</v>
      </c>
      <c r="K294" s="12">
        <v>7.7799999999999958</v>
      </c>
      <c r="M294" s="12"/>
      <c r="N294" s="2">
        <v>6.665</v>
      </c>
      <c r="O294" s="12">
        <v>6.6650000000000009</v>
      </c>
      <c r="Q294" s="12"/>
      <c r="R294" s="2">
        <v>3.3325</v>
      </c>
      <c r="S294">
        <v>38</v>
      </c>
      <c r="V294" s="2">
        <v>1.665</v>
      </c>
      <c r="W294">
        <v>91</v>
      </c>
      <c r="Z294" s="2">
        <v>3.61</v>
      </c>
      <c r="AA294" s="12">
        <v>3.61</v>
      </c>
      <c r="AB294" s="12"/>
      <c r="AC294" s="2">
        <v>1.665</v>
      </c>
      <c r="AD294" s="12">
        <v>1.6650000000000011</v>
      </c>
      <c r="AF294" s="12"/>
      <c r="AG294" s="2">
        <v>4.5824999999999996</v>
      </c>
      <c r="AH294">
        <v>56</v>
      </c>
      <c r="AK294" s="2"/>
      <c r="AL294">
        <v>22</v>
      </c>
      <c r="AO294" s="2">
        <v>4.5824999999999996</v>
      </c>
      <c r="AP294" s="12">
        <v>4.5825000000000031</v>
      </c>
      <c r="AR294" s="12"/>
      <c r="AS294" s="2"/>
      <c r="AT294" s="12" t="e">
        <v>#DIV/0!</v>
      </c>
      <c r="AY294" s="2"/>
      <c r="AZ294">
        <v>19</v>
      </c>
      <c r="BE294" s="2"/>
      <c r="BF294" s="12" t="e">
        <v>#DIV/0!</v>
      </c>
      <c r="BH294" s="12"/>
      <c r="BI294" s="2">
        <v>8.3350000000000009</v>
      </c>
      <c r="BJ294">
        <v>154</v>
      </c>
      <c r="BM294" s="2"/>
      <c r="BN294">
        <v>64</v>
      </c>
      <c r="BQ294" s="2">
        <v>8.3350000000000009</v>
      </c>
      <c r="BR294" s="12">
        <v>8.3350000000000186</v>
      </c>
      <c r="BT294" s="12"/>
      <c r="BU294" s="2"/>
      <c r="BV294" s="12" t="e">
        <v>#DIV/0!</v>
      </c>
      <c r="BY294" s="2">
        <v>6.665</v>
      </c>
      <c r="BZ294">
        <v>40</v>
      </c>
      <c r="CC294" s="2">
        <v>6.665</v>
      </c>
      <c r="CD294" s="12">
        <v>6.6649999999999991</v>
      </c>
    </row>
    <row r="295" spans="1:82" x14ac:dyDescent="0.35">
      <c r="B295" s="2">
        <v>8.3350000000000009</v>
      </c>
      <c r="C295">
        <v>4</v>
      </c>
      <c r="F295" s="2">
        <v>1.665</v>
      </c>
      <c r="G295">
        <v>18</v>
      </c>
      <c r="J295" s="2">
        <v>8.3350000000000009</v>
      </c>
      <c r="K295" s="12">
        <v>8.3350000000000009</v>
      </c>
      <c r="M295" s="12"/>
      <c r="N295" s="2">
        <v>1.665</v>
      </c>
      <c r="O295" s="12">
        <v>1.6649999999999994</v>
      </c>
      <c r="Q295" s="12"/>
      <c r="R295" s="2">
        <v>3.54</v>
      </c>
      <c r="S295">
        <v>32</v>
      </c>
      <c r="V295" s="2">
        <v>6.665</v>
      </c>
      <c r="W295">
        <v>14</v>
      </c>
      <c r="Z295" s="2">
        <v>3.75</v>
      </c>
      <c r="AA295" s="12">
        <v>3.75</v>
      </c>
      <c r="AB295" s="12"/>
      <c r="AC295" s="2">
        <v>6.665</v>
      </c>
      <c r="AD295" s="12">
        <v>6.6650000000000018</v>
      </c>
      <c r="AF295" s="12"/>
      <c r="AG295" s="2">
        <v>4.7925000000000004</v>
      </c>
      <c r="AH295">
        <v>13</v>
      </c>
      <c r="AK295" s="2">
        <v>6.25</v>
      </c>
      <c r="AL295">
        <v>191</v>
      </c>
      <c r="AO295" s="2">
        <v>4.7925000000000004</v>
      </c>
      <c r="AP295" s="12">
        <v>4.7925000000000022</v>
      </c>
      <c r="AR295" s="12"/>
      <c r="AS295" s="2">
        <v>6.25</v>
      </c>
      <c r="AT295" s="12">
        <v>6.25</v>
      </c>
      <c r="AY295" s="2">
        <v>9.375</v>
      </c>
      <c r="AZ295">
        <v>20</v>
      </c>
      <c r="BE295" s="2">
        <v>9.375</v>
      </c>
      <c r="BF295" s="12">
        <v>9.375</v>
      </c>
      <c r="BH295" s="12"/>
      <c r="BI295" s="2">
        <v>4.585</v>
      </c>
      <c r="BJ295">
        <v>13</v>
      </c>
      <c r="BM295" s="2">
        <v>8.75</v>
      </c>
      <c r="BN295">
        <v>91</v>
      </c>
      <c r="BQ295" s="2">
        <v>4.585</v>
      </c>
      <c r="BR295" s="12">
        <v>4.585</v>
      </c>
      <c r="BT295" s="12"/>
      <c r="BU295" s="2">
        <v>8.75</v>
      </c>
      <c r="BV295" s="12">
        <v>8.75</v>
      </c>
      <c r="BY295" s="2">
        <v>1.665</v>
      </c>
      <c r="BZ295">
        <v>24</v>
      </c>
      <c r="CC295" s="2">
        <v>1.665</v>
      </c>
      <c r="CD295" s="12">
        <v>1.6649999999999994</v>
      </c>
    </row>
    <row r="296" spans="1:82" x14ac:dyDescent="0.35">
      <c r="B296" s="2">
        <v>8.89</v>
      </c>
      <c r="C296">
        <v>55</v>
      </c>
      <c r="F296" s="2">
        <v>8.3350000000000009</v>
      </c>
      <c r="G296">
        <v>142</v>
      </c>
      <c r="J296" s="2">
        <v>8.89</v>
      </c>
      <c r="K296" s="12">
        <v>8.8899999999999899</v>
      </c>
      <c r="M296" s="12"/>
      <c r="N296" s="2">
        <v>8.3350000000000009</v>
      </c>
      <c r="O296" s="12">
        <v>8.3350000000000168</v>
      </c>
      <c r="Q296" s="12"/>
      <c r="R296" s="2">
        <v>3.5425</v>
      </c>
      <c r="S296">
        <v>3</v>
      </c>
      <c r="V296" s="2">
        <v>8.3350000000000009</v>
      </c>
      <c r="W296">
        <v>70</v>
      </c>
      <c r="Z296" s="2">
        <v>4.165</v>
      </c>
      <c r="AA296" s="12">
        <v>4.1649999999999991</v>
      </c>
      <c r="AB296" s="12"/>
      <c r="AC296" s="2">
        <v>8.3350000000000009</v>
      </c>
      <c r="AD296" s="12">
        <v>8.3349999999999973</v>
      </c>
      <c r="AF296" s="12"/>
      <c r="AG296" s="2">
        <v>5</v>
      </c>
      <c r="AH296">
        <v>7</v>
      </c>
      <c r="AK296" s="2">
        <v>8.75</v>
      </c>
      <c r="AL296">
        <v>116</v>
      </c>
      <c r="AO296" s="2">
        <v>5</v>
      </c>
      <c r="AP296" s="12">
        <v>5</v>
      </c>
      <c r="AR296" s="12"/>
      <c r="AS296" s="2">
        <v>8.75</v>
      </c>
      <c r="AT296" s="12">
        <v>8.75</v>
      </c>
      <c r="AY296" s="2">
        <v>5.4149999999999991</v>
      </c>
      <c r="AZ296">
        <v>7</v>
      </c>
      <c r="BE296" s="2">
        <v>5.4149999999999991</v>
      </c>
      <c r="BF296" s="12">
        <v>5.4149999999999991</v>
      </c>
      <c r="BH296" s="12"/>
      <c r="BI296" s="2">
        <v>3.335</v>
      </c>
      <c r="BJ296">
        <v>4</v>
      </c>
      <c r="BM296" s="2">
        <v>4.165</v>
      </c>
      <c r="BN296">
        <v>89</v>
      </c>
      <c r="BQ296" s="2">
        <v>3.335</v>
      </c>
      <c r="BR296" s="12">
        <v>3.335</v>
      </c>
      <c r="BT296" s="12"/>
      <c r="BU296" s="2">
        <v>4.165</v>
      </c>
      <c r="BV296" s="12">
        <v>4.1650000000000045</v>
      </c>
      <c r="BY296" s="2">
        <v>6.67</v>
      </c>
      <c r="BZ296">
        <v>234</v>
      </c>
      <c r="CC296" s="2">
        <v>6.67</v>
      </c>
      <c r="CD296" s="12">
        <v>6.6700000000000133</v>
      </c>
    </row>
    <row r="297" spans="1:82" x14ac:dyDescent="0.35">
      <c r="B297" s="2">
        <v>10</v>
      </c>
      <c r="C297">
        <v>73</v>
      </c>
      <c r="F297" s="2">
        <v>6.67</v>
      </c>
      <c r="G297">
        <v>472</v>
      </c>
      <c r="J297" s="2">
        <v>10</v>
      </c>
      <c r="K297" s="12">
        <v>10</v>
      </c>
      <c r="M297" s="12"/>
      <c r="N297" s="2">
        <v>6.67</v>
      </c>
      <c r="O297" s="12">
        <v>6.6700000000000426</v>
      </c>
      <c r="Q297" s="12"/>
      <c r="R297" s="2">
        <v>3.61</v>
      </c>
      <c r="S297">
        <v>4</v>
      </c>
      <c r="V297" s="2">
        <v>6.67</v>
      </c>
      <c r="W297">
        <v>281</v>
      </c>
      <c r="Z297" s="2">
        <v>4.375</v>
      </c>
      <c r="AA297" s="12">
        <v>4.375</v>
      </c>
      <c r="AB297" s="12"/>
      <c r="AC297" s="2">
        <v>6.67</v>
      </c>
      <c r="AD297" s="12">
        <v>6.670000000000023</v>
      </c>
      <c r="AF297" s="12"/>
      <c r="AG297" s="2">
        <v>5.2074999999999996</v>
      </c>
      <c r="AH297">
        <v>57</v>
      </c>
      <c r="AK297" s="2">
        <v>3.75</v>
      </c>
      <c r="AL297">
        <v>73</v>
      </c>
      <c r="AO297" s="2">
        <v>5.2074999999999996</v>
      </c>
      <c r="AP297" s="12">
        <v>5.2075000000000005</v>
      </c>
      <c r="AR297" s="12"/>
      <c r="AS297" s="2">
        <v>3.75</v>
      </c>
      <c r="AT297" s="12">
        <v>3.75</v>
      </c>
      <c r="AY297" s="2">
        <v>8.3324999999999996</v>
      </c>
      <c r="AZ297">
        <v>14</v>
      </c>
      <c r="BE297" s="2">
        <v>8.3324999999999996</v>
      </c>
      <c r="BF297" s="12">
        <v>8.3324999999999978</v>
      </c>
      <c r="BH297" s="12"/>
      <c r="BI297" s="2">
        <v>6.67</v>
      </c>
      <c r="BJ297">
        <v>12</v>
      </c>
      <c r="BM297" s="2">
        <v>3.33</v>
      </c>
      <c r="BN297">
        <v>11</v>
      </c>
      <c r="BQ297" s="2">
        <v>6.67</v>
      </c>
      <c r="BR297" s="12">
        <v>6.6700000000000008</v>
      </c>
      <c r="BT297" s="12"/>
      <c r="BU297" s="2">
        <v>3.33</v>
      </c>
      <c r="BV297" s="12">
        <v>3.3299999999999987</v>
      </c>
      <c r="BY297" s="2">
        <v>8.3350000000000009</v>
      </c>
      <c r="BZ297">
        <v>150</v>
      </c>
      <c r="CC297" s="2">
        <v>8.3350000000000009</v>
      </c>
      <c r="CD297" s="12">
        <v>8.3350000000000186</v>
      </c>
    </row>
    <row r="298" spans="1:82" ht="15.75" customHeight="1" x14ac:dyDescent="0.35">
      <c r="A298" s="62"/>
      <c r="B298" s="2"/>
      <c r="C298">
        <v>1</v>
      </c>
      <c r="F298" s="2">
        <v>3.335</v>
      </c>
      <c r="G298">
        <v>21</v>
      </c>
      <c r="J298" s="2"/>
      <c r="K298" s="12" t="e">
        <v>#DIV/0!</v>
      </c>
      <c r="M298" s="12"/>
      <c r="N298" s="2">
        <v>3.335</v>
      </c>
      <c r="O298" s="12">
        <v>3.335</v>
      </c>
      <c r="Q298" s="12"/>
      <c r="R298" s="2">
        <v>3.75</v>
      </c>
      <c r="S298">
        <v>1</v>
      </c>
      <c r="V298" s="2">
        <v>3.335</v>
      </c>
      <c r="W298">
        <v>20</v>
      </c>
      <c r="Z298" s="2">
        <v>4.4433333333333334</v>
      </c>
      <c r="AA298" s="12">
        <v>4.4433333333333334</v>
      </c>
      <c r="AB298" s="12"/>
      <c r="AC298" s="2">
        <v>3.335</v>
      </c>
      <c r="AD298" s="12">
        <v>3.335</v>
      </c>
      <c r="AF298" s="12"/>
      <c r="AG298" s="2">
        <v>5.4175000000000004</v>
      </c>
      <c r="AH298">
        <v>42</v>
      </c>
      <c r="AK298" s="2">
        <v>1.25</v>
      </c>
      <c r="AL298">
        <v>14</v>
      </c>
      <c r="AO298" s="2">
        <v>5.4175000000000004</v>
      </c>
      <c r="AP298" s="12">
        <v>5.4174999999999969</v>
      </c>
      <c r="AR298" s="12"/>
      <c r="AS298" s="2">
        <v>1.25</v>
      </c>
      <c r="AT298" s="12">
        <v>1.25</v>
      </c>
      <c r="AY298" s="2">
        <v>4.165</v>
      </c>
      <c r="AZ298">
        <v>13</v>
      </c>
      <c r="BE298" s="2">
        <v>4.165</v>
      </c>
      <c r="BF298" s="12">
        <v>4.165</v>
      </c>
      <c r="BH298" s="12"/>
      <c r="BI298" s="2" t="s">
        <v>57</v>
      </c>
      <c r="BJ298">
        <v>1065</v>
      </c>
      <c r="BM298" s="2">
        <v>1.665</v>
      </c>
      <c r="BN298">
        <v>20</v>
      </c>
      <c r="BQ298" s="2" t="s">
        <v>57</v>
      </c>
      <c r="BR298" s="7">
        <v>7.4271564885496248</v>
      </c>
      <c r="BT298" s="7"/>
      <c r="BU298" s="2">
        <v>1.665</v>
      </c>
      <c r="BV298" s="12">
        <v>1.6649999999999996</v>
      </c>
      <c r="BY298" s="2">
        <v>3.335</v>
      </c>
      <c r="BZ298">
        <v>39</v>
      </c>
      <c r="CC298" s="2">
        <v>3.335</v>
      </c>
      <c r="CD298" s="12">
        <v>3.3349999999999969</v>
      </c>
    </row>
    <row r="299" spans="1:82" x14ac:dyDescent="0.35">
      <c r="A299" s="62"/>
      <c r="B299" s="2" t="s">
        <v>57</v>
      </c>
      <c r="C299">
        <v>1065</v>
      </c>
      <c r="F299" s="2" t="s">
        <v>57</v>
      </c>
      <c r="G299">
        <v>1065</v>
      </c>
      <c r="J299" s="2" t="s">
        <v>57</v>
      </c>
      <c r="K299" s="7">
        <v>5.4210275689223355</v>
      </c>
      <c r="M299" s="7"/>
      <c r="N299" s="2" t="s">
        <v>57</v>
      </c>
      <c r="O299" s="7">
        <v>6.6944302554027848</v>
      </c>
      <c r="Q299" s="7"/>
      <c r="R299" s="2">
        <v>3.9575</v>
      </c>
      <c r="S299">
        <v>21</v>
      </c>
      <c r="V299" s="2" t="s">
        <v>57</v>
      </c>
      <c r="W299">
        <v>1065</v>
      </c>
      <c r="Z299" s="2">
        <v>4.5824999999999996</v>
      </c>
      <c r="AA299" s="12">
        <v>4.5824999999999996</v>
      </c>
      <c r="AB299" s="12"/>
      <c r="AC299" s="2" t="s">
        <v>57</v>
      </c>
      <c r="AD299" s="7">
        <v>5.0947504892367945</v>
      </c>
      <c r="AF299" s="7"/>
      <c r="AG299" s="2">
        <v>5.625</v>
      </c>
      <c r="AH299">
        <v>6</v>
      </c>
      <c r="AK299" s="2" t="s">
        <v>57</v>
      </c>
      <c r="AL299">
        <v>1065</v>
      </c>
      <c r="AO299" s="2">
        <v>5.625</v>
      </c>
      <c r="AP299" s="12">
        <v>5.625</v>
      </c>
      <c r="AR299" s="12"/>
      <c r="AS299" s="2" t="s">
        <v>57</v>
      </c>
      <c r="AT299" s="7">
        <v>6.4309683604985617</v>
      </c>
      <c r="AY299" s="2">
        <v>7.0824999999999996</v>
      </c>
      <c r="AZ299">
        <v>2</v>
      </c>
      <c r="BE299" s="2">
        <v>7.0824999999999996</v>
      </c>
      <c r="BF299" s="12">
        <v>7.0824999999999996</v>
      </c>
      <c r="BH299" s="12"/>
      <c r="BM299" s="2">
        <v>5.415</v>
      </c>
      <c r="BN299">
        <v>29</v>
      </c>
      <c r="BU299" s="2">
        <v>5.415</v>
      </c>
      <c r="BV299" s="12">
        <v>5.4150000000000009</v>
      </c>
      <c r="BY299" s="2" t="s">
        <v>57</v>
      </c>
      <c r="BZ299">
        <v>1065</v>
      </c>
      <c r="CC299" s="2" t="s">
        <v>57</v>
      </c>
      <c r="CD299" s="7">
        <v>6.5156370070778706</v>
      </c>
    </row>
    <row r="300" spans="1:82" x14ac:dyDescent="0.35">
      <c r="L300" s="12"/>
      <c r="M300" s="12"/>
      <c r="R300" s="2">
        <v>4.165</v>
      </c>
      <c r="S300">
        <v>68</v>
      </c>
      <c r="Z300" s="2">
        <v>5</v>
      </c>
      <c r="AA300" s="12">
        <v>5</v>
      </c>
      <c r="AB300" s="12"/>
      <c r="AG300" s="2">
        <v>5.8324999999999996</v>
      </c>
      <c r="AH300">
        <v>40</v>
      </c>
      <c r="AO300" s="2">
        <v>5.8324999999999996</v>
      </c>
      <c r="AP300" s="12">
        <v>5.8325000000000031</v>
      </c>
      <c r="AR300" s="12"/>
      <c r="AY300" s="2">
        <v>2.915</v>
      </c>
      <c r="AZ300">
        <v>4</v>
      </c>
      <c r="BE300" s="2">
        <v>2.915</v>
      </c>
      <c r="BF300" s="12">
        <v>2.915</v>
      </c>
      <c r="BH300" s="12"/>
      <c r="BM300" s="2">
        <v>6.665</v>
      </c>
      <c r="BN300">
        <v>4</v>
      </c>
      <c r="BU300" s="2">
        <v>6.665</v>
      </c>
      <c r="BV300" s="12">
        <v>6.665</v>
      </c>
    </row>
    <row r="301" spans="1:82" x14ac:dyDescent="0.35">
      <c r="L301" s="12"/>
      <c r="M301" s="12"/>
      <c r="R301" s="2">
        <v>4.166666666666667</v>
      </c>
      <c r="S301">
        <v>1</v>
      </c>
      <c r="Z301" s="2">
        <v>5.2074999999999996</v>
      </c>
      <c r="AA301" s="12">
        <v>5.2074999999999996</v>
      </c>
      <c r="AB301" s="12"/>
      <c r="AG301" s="2">
        <v>5.833333333333333</v>
      </c>
      <c r="AH301">
        <v>3</v>
      </c>
      <c r="AO301" s="2">
        <v>5.833333333333333</v>
      </c>
      <c r="AP301" s="12">
        <v>5.833333333333333</v>
      </c>
      <c r="AR301" s="12"/>
      <c r="AY301" s="2">
        <v>3.8866666666666667</v>
      </c>
      <c r="AZ301">
        <v>2</v>
      </c>
      <c r="BE301" s="2">
        <v>3.8866666666666667</v>
      </c>
      <c r="BF301" s="12">
        <v>3.8866666666666667</v>
      </c>
      <c r="BH301" s="12"/>
      <c r="BM301" s="2">
        <v>1.25</v>
      </c>
      <c r="BN301">
        <v>25</v>
      </c>
      <c r="BU301" s="2">
        <v>1.25</v>
      </c>
      <c r="BV301" s="12">
        <v>1.25</v>
      </c>
    </row>
    <row r="302" spans="1:82" x14ac:dyDescent="0.35">
      <c r="L302" s="12"/>
      <c r="M302" s="12"/>
      <c r="R302" s="2">
        <v>4.1675000000000004</v>
      </c>
      <c r="S302">
        <v>6</v>
      </c>
      <c r="Z302" s="2">
        <v>5.415</v>
      </c>
      <c r="AA302" s="12">
        <v>5.4150000000000027</v>
      </c>
      <c r="AB302" s="12"/>
      <c r="AG302" s="2">
        <v>6.0425000000000004</v>
      </c>
      <c r="AH302">
        <v>80</v>
      </c>
      <c r="AO302" s="2">
        <v>6.0425000000000004</v>
      </c>
      <c r="AP302" s="12">
        <v>6.0425000000000066</v>
      </c>
      <c r="AR302" s="12"/>
      <c r="AY302" s="2">
        <v>2.7766666666666668</v>
      </c>
      <c r="AZ302">
        <v>1</v>
      </c>
      <c r="BE302" s="2">
        <v>2.7766666666666668</v>
      </c>
      <c r="BF302" s="12">
        <v>2.7766666666666668</v>
      </c>
      <c r="BH302" s="12"/>
      <c r="BM302" s="2">
        <v>2.915</v>
      </c>
      <c r="BN302">
        <v>100</v>
      </c>
      <c r="BU302" s="2">
        <v>2.915</v>
      </c>
      <c r="BV302" s="12">
        <v>2.9150000000000005</v>
      </c>
    </row>
    <row r="303" spans="1:82" x14ac:dyDescent="0.35">
      <c r="L303" s="12"/>
      <c r="M303" s="12"/>
      <c r="R303" s="2">
        <v>4.375</v>
      </c>
      <c r="S303">
        <v>19</v>
      </c>
      <c r="Z303" s="2">
        <v>5.8324999999999996</v>
      </c>
      <c r="AA303" s="12">
        <v>5.8325000000000005</v>
      </c>
      <c r="AB303" s="12"/>
      <c r="AG303" s="2">
        <v>6.25</v>
      </c>
      <c r="AH303">
        <v>5</v>
      </c>
      <c r="AO303" s="2">
        <v>6.25</v>
      </c>
      <c r="AP303" s="12">
        <v>6.25</v>
      </c>
      <c r="AR303" s="12"/>
      <c r="AY303" s="2">
        <v>8.75</v>
      </c>
      <c r="AZ303">
        <v>9</v>
      </c>
      <c r="BE303" s="2">
        <v>8.75</v>
      </c>
      <c r="BF303" s="12">
        <v>8.75</v>
      </c>
      <c r="BH303" s="12"/>
      <c r="BM303" s="2">
        <v>6.25</v>
      </c>
      <c r="BN303">
        <v>13</v>
      </c>
      <c r="BU303" s="2">
        <v>6.25</v>
      </c>
      <c r="BV303" s="12">
        <v>6.25</v>
      </c>
    </row>
    <row r="304" spans="1:82" x14ac:dyDescent="0.35">
      <c r="L304" s="7"/>
      <c r="M304" s="7"/>
      <c r="R304" s="2">
        <v>4.4433333333333334</v>
      </c>
      <c r="S304">
        <v>4</v>
      </c>
      <c r="Z304" s="2">
        <v>5.833333333333333</v>
      </c>
      <c r="AA304" s="12">
        <v>5.833333333333333</v>
      </c>
      <c r="AB304" s="12"/>
      <c r="AG304" s="2">
        <v>6.3900000000000006</v>
      </c>
      <c r="AH304">
        <v>1</v>
      </c>
      <c r="AO304" s="2">
        <v>6.3900000000000006</v>
      </c>
      <c r="AP304" s="12">
        <v>6.3900000000000006</v>
      </c>
      <c r="AR304" s="12"/>
      <c r="AY304" s="2">
        <v>6.4574999999999996</v>
      </c>
      <c r="AZ304">
        <v>2</v>
      </c>
      <c r="BE304" s="2">
        <v>6.4574999999999996</v>
      </c>
      <c r="BF304" s="12">
        <v>6.4574999999999996</v>
      </c>
      <c r="BH304" s="12"/>
      <c r="BM304" s="2">
        <v>3.75</v>
      </c>
      <c r="BN304">
        <v>3</v>
      </c>
      <c r="BU304" s="2">
        <v>3.75</v>
      </c>
      <c r="BV304" s="12">
        <v>3.75</v>
      </c>
    </row>
    <row r="305" spans="1:74" x14ac:dyDescent="0.35">
      <c r="R305" s="2">
        <v>4.5824999999999996</v>
      </c>
      <c r="S305">
        <v>8</v>
      </c>
      <c r="Z305" s="2">
        <v>6.04</v>
      </c>
      <c r="AA305" s="12">
        <v>6.04</v>
      </c>
      <c r="AB305" s="12"/>
      <c r="AG305" s="2">
        <v>6.4574999999999996</v>
      </c>
      <c r="AH305">
        <v>18</v>
      </c>
      <c r="AO305" s="2">
        <v>6.4574999999999996</v>
      </c>
      <c r="AP305" s="12">
        <v>6.4574999999999969</v>
      </c>
      <c r="AR305" s="12"/>
      <c r="AY305" s="2">
        <v>4.5824999999999996</v>
      </c>
      <c r="AZ305">
        <v>4</v>
      </c>
      <c r="BE305" s="2">
        <v>4.5824999999999996</v>
      </c>
      <c r="BF305" s="12">
        <v>4.5824999999999996</v>
      </c>
      <c r="BH305" s="12"/>
      <c r="BM305" s="2">
        <v>8.3350000000000009</v>
      </c>
      <c r="BN305">
        <v>14</v>
      </c>
      <c r="BU305" s="2">
        <v>8.3350000000000009</v>
      </c>
      <c r="BV305" s="12">
        <v>8.3350000000000044</v>
      </c>
    </row>
    <row r="306" spans="1:74" x14ac:dyDescent="0.35">
      <c r="R306" s="2">
        <v>4.585</v>
      </c>
      <c r="S306">
        <v>2</v>
      </c>
      <c r="Z306" s="2">
        <v>6.1099999999999994</v>
      </c>
      <c r="AA306" s="12">
        <v>6.1099999999999994</v>
      </c>
      <c r="AB306" s="12"/>
      <c r="AG306" s="2">
        <v>6.666666666666667</v>
      </c>
      <c r="AH306">
        <v>1</v>
      </c>
      <c r="AO306" s="2">
        <v>6.666666666666667</v>
      </c>
      <c r="AP306" s="12">
        <v>6.666666666666667</v>
      </c>
      <c r="AR306" s="12"/>
      <c r="AY306" s="2">
        <v>6.0399999999999991</v>
      </c>
      <c r="AZ306">
        <v>19</v>
      </c>
      <c r="BE306" s="2">
        <v>6.0399999999999991</v>
      </c>
      <c r="BF306" s="12">
        <v>6.0399999999999965</v>
      </c>
      <c r="BH306" s="12"/>
      <c r="BM306" s="2">
        <v>5.835</v>
      </c>
      <c r="BN306">
        <v>141</v>
      </c>
      <c r="BU306" s="2">
        <v>5.835</v>
      </c>
      <c r="BV306" s="12">
        <v>5.835000000000008</v>
      </c>
    </row>
    <row r="307" spans="1:74" x14ac:dyDescent="0.35">
      <c r="R307" s="2">
        <v>4.7233333333333336</v>
      </c>
      <c r="S307">
        <v>2</v>
      </c>
      <c r="Z307" s="2">
        <v>6.25</v>
      </c>
      <c r="AA307" s="12">
        <v>6.25</v>
      </c>
      <c r="AB307" s="12"/>
      <c r="AG307" s="2">
        <v>6.6675000000000004</v>
      </c>
      <c r="AH307">
        <v>126</v>
      </c>
      <c r="AO307" s="2">
        <v>6.6675000000000004</v>
      </c>
      <c r="AP307" s="12">
        <v>6.6675000000000111</v>
      </c>
      <c r="AR307" s="12"/>
      <c r="AY307" s="2">
        <v>6.6649999999999991</v>
      </c>
      <c r="AZ307">
        <v>14</v>
      </c>
      <c r="BE307" s="2">
        <v>6.6649999999999991</v>
      </c>
      <c r="BF307" s="12">
        <v>6.6649999999999983</v>
      </c>
      <c r="BH307" s="12"/>
      <c r="BM307" s="2">
        <v>6.67</v>
      </c>
      <c r="BN307">
        <v>16</v>
      </c>
      <c r="BU307" s="2">
        <v>6.67</v>
      </c>
      <c r="BV307" s="12">
        <v>6.6700000000000008</v>
      </c>
    </row>
    <row r="308" spans="1:74" x14ac:dyDescent="0.35">
      <c r="R308" s="2">
        <v>4.79</v>
      </c>
      <c r="S308">
        <v>69</v>
      </c>
      <c r="Z308" s="2">
        <v>6.4574999999999996</v>
      </c>
      <c r="AA308" s="12">
        <v>6.4574999999999996</v>
      </c>
      <c r="AB308" s="12"/>
      <c r="AG308" s="2">
        <v>6.875</v>
      </c>
      <c r="AH308">
        <v>9</v>
      </c>
      <c r="AO308" s="2">
        <v>6.875</v>
      </c>
      <c r="AP308" s="12">
        <v>6.875</v>
      </c>
      <c r="AR308" s="12"/>
      <c r="AY308" s="2">
        <v>3.3325</v>
      </c>
      <c r="AZ308">
        <v>3</v>
      </c>
      <c r="BE308" s="2">
        <v>3.3325</v>
      </c>
      <c r="BF308" s="12">
        <v>3.3325</v>
      </c>
      <c r="BH308" s="12"/>
      <c r="BM308" s="2">
        <v>7.085</v>
      </c>
      <c r="BN308">
        <v>109</v>
      </c>
      <c r="BU308" s="2">
        <v>7.085</v>
      </c>
      <c r="BV308" s="12">
        <v>7.0850000000000062</v>
      </c>
    </row>
    <row r="309" spans="1:74" x14ac:dyDescent="0.35">
      <c r="R309" s="2">
        <v>4.7925000000000004</v>
      </c>
      <c r="S309">
        <v>10</v>
      </c>
      <c r="Z309" s="2">
        <v>7.0824999999999996</v>
      </c>
      <c r="AA309" s="12">
        <v>7.0824999999999978</v>
      </c>
      <c r="AB309" s="12"/>
      <c r="AG309" s="2">
        <v>7.0824999999999996</v>
      </c>
      <c r="AH309">
        <v>8</v>
      </c>
      <c r="AO309" s="2">
        <v>7.0824999999999996</v>
      </c>
      <c r="AP309" s="12">
        <v>7.0824999999999978</v>
      </c>
      <c r="AR309" s="12"/>
      <c r="AY309" s="2">
        <v>3.33</v>
      </c>
      <c r="AZ309">
        <v>1</v>
      </c>
      <c r="BE309" s="2">
        <v>3.33</v>
      </c>
      <c r="BF309" s="12">
        <v>3.33</v>
      </c>
      <c r="BH309" s="12"/>
      <c r="BM309" s="2">
        <v>4.585</v>
      </c>
      <c r="BN309">
        <v>69</v>
      </c>
      <c r="BU309" s="2">
        <v>4.585</v>
      </c>
      <c r="BV309" s="12">
        <v>4.5849999999999973</v>
      </c>
    </row>
    <row r="310" spans="1:74" x14ac:dyDescent="0.35">
      <c r="R310" s="2">
        <v>5</v>
      </c>
      <c r="S310">
        <v>61</v>
      </c>
      <c r="Z310" s="2">
        <v>7.5</v>
      </c>
      <c r="AA310" s="12">
        <v>7.5</v>
      </c>
      <c r="AB310" s="12"/>
      <c r="AG310" s="2">
        <v>7.2233333333333336</v>
      </c>
      <c r="AH310">
        <v>1</v>
      </c>
      <c r="AO310" s="2">
        <v>7.2233333333333336</v>
      </c>
      <c r="AP310" s="12">
        <v>7.2233333333333336</v>
      </c>
      <c r="AR310" s="12"/>
      <c r="AY310" s="2">
        <v>6.1099999999999994</v>
      </c>
      <c r="AZ310">
        <v>1</v>
      </c>
      <c r="BE310" s="2">
        <v>6.1099999999999994</v>
      </c>
      <c r="BF310" s="12">
        <v>6.1099999999999994</v>
      </c>
      <c r="BH310" s="12"/>
      <c r="BM310" s="2">
        <v>3.335</v>
      </c>
      <c r="BN310">
        <v>10</v>
      </c>
      <c r="BU310" s="2">
        <v>3.335</v>
      </c>
      <c r="BV310" s="12">
        <v>3.335</v>
      </c>
    </row>
    <row r="311" spans="1:74" x14ac:dyDescent="0.35">
      <c r="R311" s="2">
        <v>5.2074999999999996</v>
      </c>
      <c r="S311">
        <v>2</v>
      </c>
      <c r="Z311" s="2">
        <v>7.7074999999999996</v>
      </c>
      <c r="AA311" s="12">
        <v>7.7074999999999978</v>
      </c>
      <c r="AB311" s="12"/>
      <c r="AG311" s="2">
        <v>7.2925000000000004</v>
      </c>
      <c r="AH311">
        <v>127</v>
      </c>
      <c r="AO311" s="2">
        <v>7.2925000000000004</v>
      </c>
      <c r="AP311" s="12">
        <v>7.292500000000012</v>
      </c>
      <c r="AR311" s="12"/>
      <c r="AY311" s="2">
        <v>3.3333333333333335</v>
      </c>
      <c r="AZ311">
        <v>2</v>
      </c>
      <c r="BE311" s="2">
        <v>3.3333333333333335</v>
      </c>
      <c r="BF311" s="12">
        <v>3.3333333333333335</v>
      </c>
      <c r="BH311" s="12"/>
      <c r="BM311" s="2" t="s">
        <v>57</v>
      </c>
      <c r="BN311">
        <v>1065</v>
      </c>
      <c r="BU311" s="2" t="s">
        <v>57</v>
      </c>
      <c r="BV311" s="7">
        <v>5.62081418581419</v>
      </c>
    </row>
    <row r="312" spans="1:74" x14ac:dyDescent="0.35">
      <c r="R312" s="2">
        <v>5.21</v>
      </c>
      <c r="S312">
        <v>3</v>
      </c>
      <c r="Z312" s="2">
        <v>7.7766666666666664</v>
      </c>
      <c r="AA312" s="12">
        <v>7.7766666666666664</v>
      </c>
      <c r="AB312" s="12"/>
      <c r="AG312" s="2">
        <v>7.5</v>
      </c>
      <c r="AH312">
        <v>38</v>
      </c>
      <c r="AO312" s="2">
        <v>7.5</v>
      </c>
      <c r="AP312" s="12">
        <v>7.5</v>
      </c>
      <c r="AR312" s="12"/>
      <c r="AY312" s="2">
        <v>3.54</v>
      </c>
      <c r="AZ312">
        <v>3</v>
      </c>
      <c r="BE312" s="2">
        <v>3.54</v>
      </c>
      <c r="BF312" s="12">
        <v>3.5400000000000005</v>
      </c>
      <c r="BH312" s="12"/>
    </row>
    <row r="313" spans="1:74" x14ac:dyDescent="0.35">
      <c r="A313" s="62"/>
      <c r="R313" s="2">
        <v>5.2766666666666664</v>
      </c>
      <c r="S313">
        <v>4</v>
      </c>
      <c r="Z313" s="2">
        <v>8.3324999999999996</v>
      </c>
      <c r="AA313" s="12">
        <v>8.3324999999999996</v>
      </c>
      <c r="AB313" s="12"/>
      <c r="AG313" s="2">
        <v>7.7074999999999996</v>
      </c>
      <c r="AH313">
        <v>3</v>
      </c>
      <c r="AO313" s="2">
        <v>7.7074999999999996</v>
      </c>
      <c r="AP313" s="12">
        <v>7.7074999999999996</v>
      </c>
      <c r="AR313" s="12"/>
      <c r="AY313" s="2">
        <v>3.75</v>
      </c>
      <c r="AZ313">
        <v>5</v>
      </c>
      <c r="BE313" s="2">
        <v>3.75</v>
      </c>
      <c r="BF313" s="12">
        <v>3.75</v>
      </c>
      <c r="BH313" s="12"/>
    </row>
    <row r="314" spans="1:74" x14ac:dyDescent="0.35">
      <c r="A314" s="62"/>
      <c r="R314" s="2">
        <v>5.415</v>
      </c>
      <c r="S314">
        <v>21</v>
      </c>
      <c r="Z314" s="2">
        <v>8.3333333333333339</v>
      </c>
      <c r="AA314" s="12">
        <v>8.3333333333333339</v>
      </c>
      <c r="AB314" s="12"/>
      <c r="AG314" s="2">
        <v>7.9175000000000004</v>
      </c>
      <c r="AH314">
        <v>57</v>
      </c>
      <c r="AO314" s="2">
        <v>7.9175000000000004</v>
      </c>
      <c r="AP314" s="12">
        <v>7.9175000000000066</v>
      </c>
      <c r="AR314" s="12"/>
      <c r="AY314" s="2">
        <v>6.25</v>
      </c>
      <c r="AZ314">
        <v>28</v>
      </c>
      <c r="BE314" s="2">
        <v>6.25</v>
      </c>
      <c r="BF314" s="12">
        <v>6.25</v>
      </c>
      <c r="BH314" s="12"/>
    </row>
    <row r="315" spans="1:74" x14ac:dyDescent="0.35">
      <c r="R315" s="2">
        <v>5.4175000000000004</v>
      </c>
      <c r="S315">
        <v>3</v>
      </c>
      <c r="Z315" s="2">
        <v>8.75</v>
      </c>
      <c r="AA315" s="12">
        <v>8.75</v>
      </c>
      <c r="AB315" s="12"/>
      <c r="AG315" s="2">
        <v>8.125</v>
      </c>
      <c r="AH315">
        <v>64</v>
      </c>
      <c r="AO315" s="2">
        <v>8.125</v>
      </c>
      <c r="AP315" s="12">
        <v>8.125</v>
      </c>
      <c r="AR315" s="12"/>
      <c r="AY315" s="2">
        <v>3.125</v>
      </c>
      <c r="AZ315">
        <v>1</v>
      </c>
      <c r="BE315" s="2">
        <v>3.125</v>
      </c>
      <c r="BF315" s="12">
        <v>3.125</v>
      </c>
      <c r="BH315" s="12"/>
    </row>
    <row r="316" spans="1:74" x14ac:dyDescent="0.35">
      <c r="R316" s="2">
        <v>5.5566666666666675</v>
      </c>
      <c r="S316">
        <v>2</v>
      </c>
      <c r="Z316" s="2">
        <v>9.375</v>
      </c>
      <c r="AA316" s="12">
        <v>9.375</v>
      </c>
      <c r="AB316" s="12"/>
      <c r="AG316" s="2">
        <v>8.3333333333333339</v>
      </c>
      <c r="AH316">
        <v>1</v>
      </c>
      <c r="AO316" s="2">
        <v>8.3333333333333339</v>
      </c>
      <c r="AP316" s="12">
        <v>8.3333333333333339</v>
      </c>
      <c r="AR316" s="12"/>
      <c r="AY316" s="2">
        <v>4.79</v>
      </c>
      <c r="AZ316">
        <v>3</v>
      </c>
      <c r="BE316" s="2">
        <v>4.79</v>
      </c>
      <c r="BF316" s="12">
        <v>4.79</v>
      </c>
      <c r="BH316" s="12"/>
    </row>
    <row r="317" spans="1:74" x14ac:dyDescent="0.35">
      <c r="R317" s="2">
        <v>5.625</v>
      </c>
      <c r="S317">
        <v>103</v>
      </c>
      <c r="Z317" s="2">
        <v>10</v>
      </c>
      <c r="AA317" s="12">
        <v>10</v>
      </c>
      <c r="AB317" s="12"/>
      <c r="AG317" s="2">
        <v>8.5425000000000004</v>
      </c>
      <c r="AH317">
        <v>15</v>
      </c>
      <c r="AO317" s="2">
        <v>8.5425000000000004</v>
      </c>
      <c r="AP317" s="12">
        <v>8.5425000000000022</v>
      </c>
      <c r="AR317" s="12"/>
      <c r="AY317" s="2">
        <v>3.9575</v>
      </c>
      <c r="AZ317">
        <v>2</v>
      </c>
      <c r="BE317" s="2">
        <v>3.9575</v>
      </c>
      <c r="BF317" s="12">
        <v>3.9575</v>
      </c>
      <c r="BH317" s="12"/>
    </row>
    <row r="318" spans="1:74" x14ac:dyDescent="0.35">
      <c r="R318" s="2">
        <v>5.8324999999999996</v>
      </c>
      <c r="S318">
        <v>7</v>
      </c>
      <c r="Z318" s="2" t="s">
        <v>57</v>
      </c>
      <c r="AA318" s="7">
        <v>5.1994184535412566</v>
      </c>
      <c r="AB318" s="12"/>
      <c r="AG318" s="2">
        <v>8.75</v>
      </c>
      <c r="AH318">
        <v>51</v>
      </c>
      <c r="AO318" s="2">
        <v>8.75</v>
      </c>
      <c r="AP318" s="12">
        <v>8.75</v>
      </c>
      <c r="AR318" s="12"/>
      <c r="AY318" s="2">
        <v>6.875</v>
      </c>
      <c r="AZ318">
        <v>17</v>
      </c>
      <c r="BE318" s="2">
        <v>6.875</v>
      </c>
      <c r="BF318" s="12">
        <v>6.875</v>
      </c>
      <c r="BH318" s="12"/>
    </row>
    <row r="319" spans="1:74" x14ac:dyDescent="0.35">
      <c r="R319" s="2">
        <v>5.833333333333333</v>
      </c>
      <c r="S319">
        <v>2</v>
      </c>
      <c r="AB319" s="12"/>
      <c r="AG319" s="2">
        <v>9.1675000000000004</v>
      </c>
      <c r="AH319">
        <v>1</v>
      </c>
      <c r="AO319" s="2">
        <v>9.1675000000000004</v>
      </c>
      <c r="AP319" s="12">
        <v>9.1675000000000004</v>
      </c>
      <c r="AR319" s="12"/>
      <c r="AY319" s="2">
        <v>8.125</v>
      </c>
      <c r="AZ319">
        <v>4</v>
      </c>
      <c r="BE319" s="2">
        <v>8.125</v>
      </c>
      <c r="BF319" s="12">
        <v>8.125</v>
      </c>
      <c r="BH319" s="12"/>
    </row>
    <row r="320" spans="1:74" x14ac:dyDescent="0.35">
      <c r="R320" s="2">
        <v>5.835</v>
      </c>
      <c r="S320">
        <v>27</v>
      </c>
      <c r="AB320" s="12"/>
      <c r="AG320" s="2">
        <v>9.375</v>
      </c>
      <c r="AH320">
        <v>46</v>
      </c>
      <c r="AO320" s="2">
        <v>9.375</v>
      </c>
      <c r="AP320" s="12">
        <v>9.375</v>
      </c>
      <c r="AR320" s="12"/>
      <c r="AY320" s="2">
        <v>4.375</v>
      </c>
      <c r="AZ320">
        <v>2</v>
      </c>
      <c r="BE320" s="2">
        <v>4.375</v>
      </c>
      <c r="BF320" s="12">
        <v>4.375</v>
      </c>
      <c r="BH320" s="12"/>
    </row>
    <row r="321" spans="18:60" x14ac:dyDescent="0.35">
      <c r="R321" s="2">
        <v>6.04</v>
      </c>
      <c r="S321">
        <v>3</v>
      </c>
      <c r="AB321" s="12"/>
      <c r="AG321" s="2">
        <v>10</v>
      </c>
      <c r="AH321">
        <v>36</v>
      </c>
      <c r="AO321" s="2">
        <v>10</v>
      </c>
      <c r="AP321" s="12">
        <v>10</v>
      </c>
      <c r="AR321" s="12"/>
      <c r="AY321" s="2">
        <v>4.4433333333333334</v>
      </c>
      <c r="AZ321">
        <v>2</v>
      </c>
      <c r="BE321" s="2">
        <v>4.4433333333333334</v>
      </c>
      <c r="BF321" s="12">
        <v>4.4433333333333334</v>
      </c>
      <c r="BH321" s="12"/>
    </row>
    <row r="322" spans="18:60" x14ac:dyDescent="0.35">
      <c r="R322" s="2">
        <v>6.0425000000000004</v>
      </c>
      <c r="S322">
        <v>1</v>
      </c>
      <c r="AB322" s="12"/>
      <c r="AG322" s="2"/>
      <c r="AH322">
        <v>6</v>
      </c>
      <c r="AO322" s="2"/>
      <c r="AP322" s="12" t="e">
        <v>#DIV/0!</v>
      </c>
      <c r="AR322" s="12"/>
      <c r="AY322" s="2">
        <v>7.7074999999999996</v>
      </c>
      <c r="AZ322">
        <v>8</v>
      </c>
      <c r="BE322" s="2">
        <v>7.7074999999999996</v>
      </c>
      <c r="BF322" s="12">
        <v>7.7074999999999978</v>
      </c>
      <c r="BH322" s="12"/>
    </row>
    <row r="323" spans="18:60" x14ac:dyDescent="0.35">
      <c r="R323" s="2">
        <v>6.1099999999999994</v>
      </c>
      <c r="S323">
        <v>4</v>
      </c>
      <c r="AB323" s="12"/>
      <c r="AG323" s="2" t="s">
        <v>57</v>
      </c>
      <c r="AH323">
        <v>1065</v>
      </c>
      <c r="AO323" s="2" t="s">
        <v>57</v>
      </c>
      <c r="AP323" s="7">
        <v>6.4374346868114278</v>
      </c>
      <c r="AR323" s="7"/>
      <c r="AY323" s="2">
        <v>9.1666666666666661</v>
      </c>
      <c r="AZ323">
        <v>1</v>
      </c>
      <c r="BE323" s="2">
        <v>9.1666666666666661</v>
      </c>
      <c r="BF323" s="12">
        <v>9.1666666666666661</v>
      </c>
      <c r="BH323" s="12"/>
    </row>
    <row r="324" spans="18:60" x14ac:dyDescent="0.35">
      <c r="R324" s="2">
        <v>6.25</v>
      </c>
      <c r="S324">
        <v>64</v>
      </c>
      <c r="AB324" s="12"/>
      <c r="AQ324" s="12"/>
      <c r="AR324" s="12"/>
      <c r="AY324" s="2">
        <v>5.8324999999999996</v>
      </c>
      <c r="AZ324">
        <v>11</v>
      </c>
      <c r="BE324" s="2">
        <v>5.8324999999999996</v>
      </c>
      <c r="BF324" s="12">
        <v>5.8324999999999987</v>
      </c>
      <c r="BH324" s="12"/>
    </row>
    <row r="325" spans="18:60" x14ac:dyDescent="0.35">
      <c r="R325" s="2">
        <v>6.3900000000000006</v>
      </c>
      <c r="S325">
        <v>5</v>
      </c>
      <c r="AB325" s="12"/>
      <c r="AQ325" s="12"/>
      <c r="AR325" s="12"/>
      <c r="AY325" s="2">
        <v>2.7075</v>
      </c>
      <c r="AZ325">
        <v>1</v>
      </c>
      <c r="BE325" s="2">
        <v>2.7075</v>
      </c>
      <c r="BF325" s="12">
        <v>2.7075</v>
      </c>
      <c r="BH325" s="12"/>
    </row>
    <row r="326" spans="18:60" x14ac:dyDescent="0.35">
      <c r="R326" s="2">
        <v>6.4574999999999996</v>
      </c>
      <c r="S326">
        <v>3</v>
      </c>
      <c r="AB326" s="12"/>
      <c r="AQ326" s="12"/>
      <c r="AR326" s="12"/>
      <c r="AY326" s="2">
        <v>5.625</v>
      </c>
      <c r="AZ326">
        <v>10</v>
      </c>
      <c r="BE326" s="2">
        <v>5.625</v>
      </c>
      <c r="BF326" s="12">
        <v>5.625</v>
      </c>
      <c r="BH326" s="12"/>
    </row>
    <row r="327" spans="18:60" x14ac:dyDescent="0.35">
      <c r="R327" s="2">
        <v>6.46</v>
      </c>
      <c r="S327">
        <v>62</v>
      </c>
      <c r="AB327" s="12"/>
      <c r="AQ327" s="12"/>
      <c r="AR327" s="12"/>
      <c r="AY327" s="2">
        <v>5.2074999999999996</v>
      </c>
      <c r="AZ327">
        <v>1</v>
      </c>
      <c r="BE327" s="2">
        <v>5.2074999999999996</v>
      </c>
      <c r="BF327" s="12">
        <v>5.2074999999999996</v>
      </c>
      <c r="BH327" s="12"/>
    </row>
    <row r="328" spans="18:60" x14ac:dyDescent="0.35">
      <c r="R328" s="2">
        <v>6.6675000000000004</v>
      </c>
      <c r="S328">
        <v>11</v>
      </c>
      <c r="AB328" s="12"/>
      <c r="AQ328" s="12"/>
      <c r="AR328" s="12"/>
      <c r="AY328" s="2">
        <v>5.2766666666666664</v>
      </c>
      <c r="AZ328">
        <v>2</v>
      </c>
      <c r="BE328" s="2">
        <v>5.2766666666666664</v>
      </c>
      <c r="BF328" s="12">
        <v>5.2766666666666664</v>
      </c>
      <c r="BH328" s="12"/>
    </row>
    <row r="329" spans="18:60" x14ac:dyDescent="0.35">
      <c r="R329" s="2">
        <v>6.67</v>
      </c>
      <c r="S329">
        <v>1</v>
      </c>
      <c r="AB329" s="12"/>
      <c r="AQ329" s="12"/>
      <c r="AR329" s="12"/>
      <c r="AY329" s="2">
        <v>9.1675000000000004</v>
      </c>
      <c r="AZ329">
        <v>144</v>
      </c>
      <c r="BE329" s="2">
        <v>9.1675000000000004</v>
      </c>
      <c r="BF329" s="12">
        <v>9.1675000000000129</v>
      </c>
      <c r="BH329" s="12"/>
    </row>
    <row r="330" spans="18:60" x14ac:dyDescent="0.35">
      <c r="R330" s="2">
        <v>6.875</v>
      </c>
      <c r="S330">
        <v>15</v>
      </c>
      <c r="AB330" s="12"/>
      <c r="AQ330" s="12"/>
      <c r="AR330" s="12"/>
      <c r="AY330" s="2">
        <v>7.7100000000000009</v>
      </c>
      <c r="AZ330">
        <v>52</v>
      </c>
      <c r="BE330" s="2">
        <v>7.7100000000000009</v>
      </c>
      <c r="BF330" s="12">
        <v>7.7099999999999973</v>
      </c>
      <c r="BH330" s="12"/>
    </row>
    <row r="331" spans="18:60" x14ac:dyDescent="0.35">
      <c r="R331" s="2">
        <v>6.9433333333333325</v>
      </c>
      <c r="S331">
        <v>1</v>
      </c>
      <c r="AB331" s="12"/>
      <c r="AQ331" s="12"/>
      <c r="AR331" s="12"/>
      <c r="AY331" s="2">
        <v>8.5425000000000004</v>
      </c>
      <c r="AZ331">
        <v>28</v>
      </c>
      <c r="BE331" s="2">
        <v>8.5425000000000004</v>
      </c>
      <c r="BF331" s="12">
        <v>8.5424999999999969</v>
      </c>
      <c r="BH331" s="12"/>
    </row>
    <row r="332" spans="18:60" x14ac:dyDescent="0.35">
      <c r="R332" s="2">
        <v>6.9466666666666663</v>
      </c>
      <c r="S332">
        <v>1</v>
      </c>
      <c r="AB332" s="12"/>
      <c r="AQ332" s="12"/>
      <c r="AR332" s="12"/>
      <c r="AY332" s="2">
        <v>7.0850000000000009</v>
      </c>
      <c r="AZ332">
        <v>45</v>
      </c>
      <c r="BE332" s="2">
        <v>7.0850000000000009</v>
      </c>
      <c r="BF332" s="12">
        <v>7.0850000000000009</v>
      </c>
      <c r="BH332" s="12"/>
    </row>
    <row r="333" spans="18:60" x14ac:dyDescent="0.35">
      <c r="R333" s="2">
        <v>7.0824999999999996</v>
      </c>
      <c r="S333">
        <v>8</v>
      </c>
      <c r="AB333" s="12"/>
      <c r="AQ333" s="7"/>
      <c r="AR333" s="7"/>
      <c r="AY333" s="2">
        <v>7.7800000000000011</v>
      </c>
      <c r="AZ333">
        <v>4</v>
      </c>
      <c r="BE333" s="2">
        <v>7.7800000000000011</v>
      </c>
      <c r="BF333" s="12">
        <v>7.7800000000000011</v>
      </c>
      <c r="BH333" s="12"/>
    </row>
    <row r="334" spans="18:60" x14ac:dyDescent="0.35">
      <c r="R334" s="2">
        <v>7.085</v>
      </c>
      <c r="S334">
        <v>67</v>
      </c>
      <c r="AB334" s="12"/>
      <c r="AY334" s="2">
        <v>8.3350000000000009</v>
      </c>
      <c r="AZ334">
        <v>94</v>
      </c>
      <c r="BE334" s="2">
        <v>8.3350000000000009</v>
      </c>
      <c r="BF334" s="12">
        <v>8.335000000000008</v>
      </c>
      <c r="BH334" s="12"/>
    </row>
    <row r="335" spans="18:60" x14ac:dyDescent="0.35">
      <c r="R335" s="2">
        <v>7.2233333333333336</v>
      </c>
      <c r="S335">
        <v>2</v>
      </c>
      <c r="AB335" s="12"/>
      <c r="AY335" s="2">
        <v>8.0566666666666666</v>
      </c>
      <c r="AZ335">
        <v>2</v>
      </c>
      <c r="BE335" s="2">
        <v>8.0566666666666666</v>
      </c>
      <c r="BF335" s="12">
        <v>8.0566666666666666</v>
      </c>
      <c r="BH335" s="12"/>
    </row>
    <row r="336" spans="18:60" x14ac:dyDescent="0.35">
      <c r="R336" s="2">
        <v>7.2925000000000004</v>
      </c>
      <c r="S336">
        <v>18</v>
      </c>
      <c r="AB336" s="12"/>
      <c r="AY336" s="2">
        <v>7.9175000000000004</v>
      </c>
      <c r="AZ336">
        <v>13</v>
      </c>
      <c r="BE336" s="2">
        <v>7.9175000000000004</v>
      </c>
      <c r="BF336" s="12">
        <v>7.9175000000000031</v>
      </c>
      <c r="BH336" s="12"/>
    </row>
    <row r="337" spans="18:60" x14ac:dyDescent="0.35">
      <c r="R337" s="2">
        <v>7.5</v>
      </c>
      <c r="S337">
        <v>7</v>
      </c>
      <c r="AB337" s="12"/>
      <c r="AY337" s="2">
        <v>6.6675000000000004</v>
      </c>
      <c r="AZ337">
        <v>10</v>
      </c>
      <c r="BE337" s="2">
        <v>6.6675000000000004</v>
      </c>
      <c r="BF337" s="12">
        <v>6.6675000000000022</v>
      </c>
      <c r="BH337" s="12"/>
    </row>
    <row r="338" spans="18:60" x14ac:dyDescent="0.35">
      <c r="R338" s="2">
        <v>7.7074999999999996</v>
      </c>
      <c r="S338">
        <v>9</v>
      </c>
      <c r="AB338" s="12"/>
      <c r="AY338" s="2">
        <v>6.67</v>
      </c>
      <c r="AZ338">
        <v>5</v>
      </c>
      <c r="BE338" s="2">
        <v>6.67</v>
      </c>
      <c r="BF338" s="12">
        <v>6.67</v>
      </c>
      <c r="BH338" s="12"/>
    </row>
    <row r="339" spans="18:60" x14ac:dyDescent="0.35">
      <c r="R339" s="2">
        <v>7.71</v>
      </c>
      <c r="S339">
        <v>28</v>
      </c>
      <c r="AB339" s="12"/>
      <c r="AY339" s="2">
        <v>8.89</v>
      </c>
      <c r="AZ339">
        <v>4</v>
      </c>
      <c r="BE339" s="2">
        <v>8.89</v>
      </c>
      <c r="BF339" s="12">
        <v>8.89</v>
      </c>
      <c r="BH339" s="12"/>
    </row>
    <row r="340" spans="18:60" x14ac:dyDescent="0.35">
      <c r="R340" s="2">
        <v>7.7766666666666664</v>
      </c>
      <c r="S340">
        <v>3</v>
      </c>
      <c r="AB340" s="12"/>
      <c r="AY340" s="2">
        <v>5.835</v>
      </c>
      <c r="AZ340">
        <v>1</v>
      </c>
      <c r="BE340" s="2">
        <v>5.835</v>
      </c>
      <c r="BF340" s="12">
        <v>5.835</v>
      </c>
      <c r="BH340" s="12"/>
    </row>
    <row r="341" spans="18:60" x14ac:dyDescent="0.35">
      <c r="R341" s="2">
        <v>7.9175000000000004</v>
      </c>
      <c r="S341">
        <v>37</v>
      </c>
      <c r="AB341" s="12"/>
      <c r="AY341" s="2">
        <v>5.4175000000000004</v>
      </c>
      <c r="AZ341">
        <v>3</v>
      </c>
      <c r="BE341" s="2">
        <v>5.4175000000000004</v>
      </c>
      <c r="BF341" s="12">
        <v>5.4175000000000004</v>
      </c>
      <c r="BH341" s="12"/>
    </row>
    <row r="342" spans="18:60" x14ac:dyDescent="0.35">
      <c r="R342" s="2">
        <v>8.0566666666666666</v>
      </c>
      <c r="S342">
        <v>1</v>
      </c>
      <c r="AB342" s="12"/>
      <c r="AY342" s="2">
        <v>7.2925000000000004</v>
      </c>
      <c r="AZ342">
        <v>5</v>
      </c>
      <c r="BE342" s="2">
        <v>7.2925000000000004</v>
      </c>
      <c r="BF342" s="12">
        <v>7.2925000000000013</v>
      </c>
      <c r="BH342" s="12"/>
    </row>
    <row r="343" spans="18:60" x14ac:dyDescent="0.35">
      <c r="R343" s="2">
        <v>8.125</v>
      </c>
      <c r="S343">
        <v>7</v>
      </c>
      <c r="AB343" s="12"/>
      <c r="AY343" s="2">
        <v>6.4600000000000009</v>
      </c>
      <c r="AZ343">
        <v>22</v>
      </c>
      <c r="BE343" s="2">
        <v>6.4600000000000009</v>
      </c>
      <c r="BF343" s="12">
        <v>6.4600000000000044</v>
      </c>
      <c r="BH343" s="12"/>
    </row>
    <row r="344" spans="18:60" x14ac:dyDescent="0.35">
      <c r="R344" s="2">
        <v>8.3324999999999996</v>
      </c>
      <c r="S344">
        <v>3</v>
      </c>
      <c r="AB344" s="12"/>
      <c r="AY344" s="2">
        <v>6.9466666666666663</v>
      </c>
      <c r="AZ344">
        <v>2</v>
      </c>
      <c r="BE344" s="2">
        <v>6.9466666666666663</v>
      </c>
      <c r="BF344" s="12">
        <v>6.9466666666666663</v>
      </c>
      <c r="BH344" s="12"/>
    </row>
    <row r="345" spans="18:60" x14ac:dyDescent="0.35">
      <c r="R345" s="2">
        <v>8.3333333333333339</v>
      </c>
      <c r="S345">
        <v>1</v>
      </c>
      <c r="AB345" s="12"/>
      <c r="AY345" s="2">
        <v>6.666666666666667</v>
      </c>
      <c r="AZ345">
        <v>3</v>
      </c>
      <c r="BE345" s="2">
        <v>6.666666666666667</v>
      </c>
      <c r="BF345" s="12">
        <v>6.666666666666667</v>
      </c>
      <c r="BH345" s="12"/>
    </row>
    <row r="346" spans="18:60" x14ac:dyDescent="0.35">
      <c r="R346" s="2">
        <v>8.5425000000000004</v>
      </c>
      <c r="S346">
        <v>24</v>
      </c>
      <c r="AB346" s="12"/>
      <c r="AY346" s="2">
        <v>5.8350000000000009</v>
      </c>
      <c r="AZ346">
        <v>6</v>
      </c>
      <c r="BE346" s="2">
        <v>5.8350000000000009</v>
      </c>
      <c r="BF346" s="12">
        <v>5.8350000000000009</v>
      </c>
      <c r="BH346" s="12"/>
    </row>
    <row r="347" spans="18:60" x14ac:dyDescent="0.35">
      <c r="R347" s="2">
        <v>8.75</v>
      </c>
      <c r="S347">
        <v>19</v>
      </c>
      <c r="AB347" s="12"/>
      <c r="AY347" s="2">
        <v>6.1133333333333333</v>
      </c>
      <c r="AZ347">
        <v>1</v>
      </c>
      <c r="BE347" s="2">
        <v>6.1133333333333333</v>
      </c>
      <c r="BF347" s="12">
        <v>6.1133333333333333</v>
      </c>
      <c r="BH347" s="12"/>
    </row>
    <row r="348" spans="18:60" x14ac:dyDescent="0.35">
      <c r="R348" s="2">
        <v>8.89</v>
      </c>
      <c r="S348">
        <v>1</v>
      </c>
      <c r="AB348" s="12"/>
      <c r="AY348" s="2">
        <v>4.7925000000000004</v>
      </c>
      <c r="AZ348">
        <v>2</v>
      </c>
      <c r="BE348" s="2">
        <v>4.7925000000000004</v>
      </c>
      <c r="BF348" s="12">
        <v>4.7925000000000004</v>
      </c>
      <c r="BH348" s="12"/>
    </row>
    <row r="349" spans="18:60" x14ac:dyDescent="0.35">
      <c r="R349" s="2">
        <v>9.1666666666666661</v>
      </c>
      <c r="S349">
        <v>1</v>
      </c>
      <c r="AB349" s="12"/>
      <c r="AY349" s="2">
        <v>5.21</v>
      </c>
      <c r="AZ349">
        <v>2</v>
      </c>
      <c r="BE349" s="2">
        <v>5.21</v>
      </c>
      <c r="BF349" s="12">
        <v>5.21</v>
      </c>
      <c r="BH349" s="12"/>
    </row>
    <row r="350" spans="18:60" x14ac:dyDescent="0.35">
      <c r="R350" s="2">
        <v>9.1675000000000004</v>
      </c>
      <c r="S350">
        <v>5</v>
      </c>
      <c r="AB350" s="12"/>
      <c r="AY350" s="2">
        <v>7.2233333333333336</v>
      </c>
      <c r="AZ350">
        <v>1</v>
      </c>
      <c r="BE350" s="2">
        <v>7.2233333333333336</v>
      </c>
      <c r="BF350" s="12">
        <v>7.2233333333333336</v>
      </c>
      <c r="BH350" s="12"/>
    </row>
    <row r="351" spans="18:60" x14ac:dyDescent="0.35">
      <c r="R351" s="2">
        <v>9.375</v>
      </c>
      <c r="S351">
        <v>14</v>
      </c>
      <c r="AB351" s="12"/>
      <c r="AY351" s="2" t="s">
        <v>57</v>
      </c>
      <c r="AZ351">
        <v>1065</v>
      </c>
      <c r="BE351" s="2" t="s">
        <v>57</v>
      </c>
      <c r="BF351" s="7">
        <v>8.1615192797959466</v>
      </c>
      <c r="BH351" s="7"/>
    </row>
    <row r="352" spans="18:60" x14ac:dyDescent="0.35">
      <c r="R352" s="2">
        <v>10</v>
      </c>
      <c r="S352">
        <v>35</v>
      </c>
      <c r="AB352" s="12"/>
      <c r="BG352" s="12"/>
      <c r="BH352" s="12"/>
    </row>
    <row r="353" spans="18:60" x14ac:dyDescent="0.35">
      <c r="R353" s="2"/>
      <c r="S353">
        <v>6</v>
      </c>
      <c r="AB353" s="12"/>
      <c r="BG353" s="12"/>
      <c r="BH353" s="12"/>
    </row>
    <row r="354" spans="18:60" x14ac:dyDescent="0.35">
      <c r="R354" s="2" t="s">
        <v>57</v>
      </c>
      <c r="S354">
        <v>1065</v>
      </c>
      <c r="AB354" s="12"/>
      <c r="BG354" s="12"/>
      <c r="BH354" s="12"/>
    </row>
    <row r="355" spans="18:60" x14ac:dyDescent="0.35">
      <c r="AB355" s="12"/>
      <c r="BG355" s="12"/>
      <c r="BH355" s="12"/>
    </row>
    <row r="356" spans="18:60" x14ac:dyDescent="0.35">
      <c r="AB356" s="12"/>
      <c r="BG356" s="12"/>
      <c r="BH356" s="12"/>
    </row>
    <row r="357" spans="18:60" x14ac:dyDescent="0.35">
      <c r="AB357" s="12"/>
      <c r="BG357" s="12"/>
      <c r="BH357" s="12"/>
    </row>
    <row r="358" spans="18:60" x14ac:dyDescent="0.35">
      <c r="AB358" s="12"/>
      <c r="BG358" s="12"/>
      <c r="BH358" s="12"/>
    </row>
    <row r="359" spans="18:60" x14ac:dyDescent="0.35">
      <c r="AB359" s="12"/>
      <c r="BG359" s="12"/>
      <c r="BH359" s="12"/>
    </row>
    <row r="360" spans="18:60" x14ac:dyDescent="0.35">
      <c r="AB360" s="12"/>
      <c r="BG360" s="12"/>
      <c r="BH360" s="12"/>
    </row>
    <row r="361" spans="18:60" x14ac:dyDescent="0.35">
      <c r="AB361" s="12"/>
      <c r="BG361" s="12"/>
      <c r="BH361" s="12"/>
    </row>
    <row r="362" spans="18:60" x14ac:dyDescent="0.35">
      <c r="AB362" s="12"/>
      <c r="BG362" s="12"/>
      <c r="BH362" s="12"/>
    </row>
    <row r="363" spans="18:60" x14ac:dyDescent="0.35">
      <c r="AB363" s="12"/>
      <c r="BG363" s="12"/>
      <c r="BH363" s="12"/>
    </row>
    <row r="364" spans="18:60" x14ac:dyDescent="0.35">
      <c r="AB364" s="12"/>
      <c r="BG364" s="12"/>
      <c r="BH364" s="12"/>
    </row>
    <row r="365" spans="18:60" x14ac:dyDescent="0.35">
      <c r="AB365" s="12"/>
      <c r="BG365" s="12"/>
      <c r="BH365" s="12"/>
    </row>
    <row r="366" spans="18:60" x14ac:dyDescent="0.35">
      <c r="AB366" s="12"/>
      <c r="BG366" s="12"/>
      <c r="BH366" s="12"/>
    </row>
    <row r="367" spans="18:60" x14ac:dyDescent="0.35">
      <c r="AB367" s="12"/>
      <c r="BG367" s="12"/>
      <c r="BH367" s="12"/>
    </row>
    <row r="368" spans="18:60" x14ac:dyDescent="0.35">
      <c r="AB368" s="12"/>
      <c r="BG368" s="12"/>
      <c r="BH368" s="12"/>
    </row>
    <row r="369" spans="28:60" x14ac:dyDescent="0.35">
      <c r="AB369" s="12"/>
      <c r="BG369" s="12"/>
      <c r="BH369" s="12"/>
    </row>
    <row r="370" spans="28:60" x14ac:dyDescent="0.35">
      <c r="AB370" s="12"/>
      <c r="BG370" s="12"/>
      <c r="BH370" s="12"/>
    </row>
    <row r="371" spans="28:60" x14ac:dyDescent="0.35">
      <c r="AB371" s="12"/>
      <c r="BG371" s="12"/>
      <c r="BH371" s="12"/>
    </row>
    <row r="372" spans="28:60" x14ac:dyDescent="0.35">
      <c r="AB372" s="12"/>
      <c r="BG372" s="12"/>
      <c r="BH372" s="12"/>
    </row>
    <row r="373" spans="28:60" x14ac:dyDescent="0.35">
      <c r="AB373" s="12"/>
      <c r="BG373" s="12"/>
      <c r="BH373" s="12"/>
    </row>
    <row r="374" spans="28:60" x14ac:dyDescent="0.35">
      <c r="AB374" s="12"/>
      <c r="BG374" s="12"/>
      <c r="BH374" s="12"/>
    </row>
    <row r="375" spans="28:60" x14ac:dyDescent="0.35">
      <c r="AB375" s="12"/>
      <c r="BG375" s="7"/>
      <c r="BH375" s="7"/>
    </row>
    <row r="376" spans="28:60" x14ac:dyDescent="0.35">
      <c r="AB376" s="12"/>
    </row>
    <row r="377" spans="28:60" x14ac:dyDescent="0.35">
      <c r="AB377" s="12"/>
    </row>
    <row r="378" spans="28:60" x14ac:dyDescent="0.35">
      <c r="AB378" s="12"/>
    </row>
    <row r="379" spans="28:60" x14ac:dyDescent="0.35">
      <c r="AB379" s="12"/>
    </row>
    <row r="380" spans="28:60" x14ac:dyDescent="0.35">
      <c r="AB380" s="12"/>
    </row>
    <row r="381" spans="28:60" x14ac:dyDescent="0.35">
      <c r="AB381" s="12"/>
    </row>
    <row r="382" spans="28:60" x14ac:dyDescent="0.35">
      <c r="AB382" s="12"/>
    </row>
    <row r="383" spans="28:60" x14ac:dyDescent="0.35">
      <c r="AB383" s="12"/>
    </row>
    <row r="384" spans="28:60" x14ac:dyDescent="0.35">
      <c r="AB384" s="12"/>
    </row>
    <row r="385" spans="28:28" x14ac:dyDescent="0.35">
      <c r="AB385" s="12"/>
    </row>
    <row r="386" spans="28:28" x14ac:dyDescent="0.35">
      <c r="AB386" s="12"/>
    </row>
    <row r="387" spans="28:28" x14ac:dyDescent="0.35">
      <c r="AB387" s="12"/>
    </row>
    <row r="388" spans="28:28" x14ac:dyDescent="0.35">
      <c r="AB388" s="12"/>
    </row>
    <row r="389" spans="28:28" x14ac:dyDescent="0.35">
      <c r="AB389" s="12"/>
    </row>
    <row r="390" spans="28:28" x14ac:dyDescent="0.35">
      <c r="AB390" s="12"/>
    </row>
    <row r="391" spans="28:28" x14ac:dyDescent="0.35">
      <c r="AB391" s="12"/>
    </row>
    <row r="392" spans="28:28" x14ac:dyDescent="0.35">
      <c r="AB392" s="12"/>
    </row>
    <row r="393" spans="28:28" x14ac:dyDescent="0.35">
      <c r="AB393" s="12"/>
    </row>
    <row r="394" spans="28:28" x14ac:dyDescent="0.35">
      <c r="AB394" s="12"/>
    </row>
    <row r="395" spans="28:28" x14ac:dyDescent="0.35">
      <c r="AB395" s="12"/>
    </row>
    <row r="396" spans="28:28" x14ac:dyDescent="0.35">
      <c r="AB396" s="12"/>
    </row>
    <row r="397" spans="28:28" x14ac:dyDescent="0.35">
      <c r="AB397" s="12"/>
    </row>
    <row r="398" spans="28:28" x14ac:dyDescent="0.35">
      <c r="AB398" s="12"/>
    </row>
    <row r="399" spans="28:28" x14ac:dyDescent="0.35">
      <c r="AB399" s="12"/>
    </row>
    <row r="400" spans="28:28" x14ac:dyDescent="0.35">
      <c r="AB400" s="12"/>
    </row>
    <row r="401" spans="28:28" x14ac:dyDescent="0.35">
      <c r="AB401" s="12"/>
    </row>
    <row r="402" spans="28:28" x14ac:dyDescent="0.35">
      <c r="AB402" s="12"/>
    </row>
    <row r="403" spans="28:28" x14ac:dyDescent="0.35">
      <c r="AB403" s="12"/>
    </row>
    <row r="404" spans="28:28" x14ac:dyDescent="0.35">
      <c r="AB404" s="7"/>
    </row>
  </sheetData>
  <mergeCells count="1">
    <mergeCell ref="A274:A275"/>
  </mergeCells>
  <phoneticPr fontId="1" type="noConversion"/>
  <pageMargins left="0.7" right="0.7" top="0.75" bottom="0.75" header="0.3" footer="0.3"/>
  <drawing r:id="rId114"/>
  <extLst>
    <ext xmlns:x14="http://schemas.microsoft.com/office/spreadsheetml/2009/9/main" uri="{A8765BA9-456A-4dab-B4F3-ACF838C121DE}">
      <x14:slicerList>
        <x14:slicer r:id="rId115"/>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F70B-6044-468C-854B-9AE59A7D737F}">
  <sheetPr codeName="Blad1">
    <tabColor theme="8"/>
  </sheetPr>
  <dimension ref="A1:B94"/>
  <sheetViews>
    <sheetView topLeftCell="A75" workbookViewId="0">
      <selection activeCell="M98" sqref="M98"/>
    </sheetView>
  </sheetViews>
  <sheetFormatPr defaultRowHeight="14.5" x14ac:dyDescent="0.35"/>
  <cols>
    <col min="1" max="1" width="13.81640625" bestFit="1" customWidth="1"/>
    <col min="2" max="2" width="85.54296875" customWidth="1"/>
  </cols>
  <sheetData>
    <row r="1" spans="1:2" x14ac:dyDescent="0.35">
      <c r="A1" t="s">
        <v>69</v>
      </c>
    </row>
    <row r="2" spans="1:2" ht="15" x14ac:dyDescent="0.4">
      <c r="B2" s="10" t="s">
        <v>186</v>
      </c>
    </row>
    <row r="3" spans="1:2" ht="15" x14ac:dyDescent="0.4">
      <c r="B3" s="10" t="s">
        <v>187</v>
      </c>
    </row>
    <row r="4" spans="1:2" ht="15" x14ac:dyDescent="0.4">
      <c r="B4" s="10" t="s">
        <v>188</v>
      </c>
    </row>
    <row r="5" spans="1:2" ht="15" x14ac:dyDescent="0.4">
      <c r="B5" s="10" t="s">
        <v>188</v>
      </c>
    </row>
    <row r="6" spans="1:2" ht="15" x14ac:dyDescent="0.4">
      <c r="B6" s="10" t="s">
        <v>189</v>
      </c>
    </row>
    <row r="7" spans="1:2" x14ac:dyDescent="0.35">
      <c r="A7" t="s">
        <v>6</v>
      </c>
      <c r="B7" t="s">
        <v>195</v>
      </c>
    </row>
    <row r="8" spans="1:2" x14ac:dyDescent="0.35">
      <c r="A8" t="s">
        <v>7</v>
      </c>
      <c r="B8" t="s">
        <v>196</v>
      </c>
    </row>
    <row r="9" spans="1:2" x14ac:dyDescent="0.35">
      <c r="A9" t="s">
        <v>8</v>
      </c>
      <c r="B9" t="s">
        <v>369</v>
      </c>
    </row>
    <row r="10" spans="1:2" x14ac:dyDescent="0.35">
      <c r="A10" t="s">
        <v>9</v>
      </c>
      <c r="B10" t="s">
        <v>198</v>
      </c>
    </row>
    <row r="11" spans="1:2" x14ac:dyDescent="0.35">
      <c r="A11" t="s">
        <v>10</v>
      </c>
      <c r="B11" t="s">
        <v>199</v>
      </c>
    </row>
    <row r="12" spans="1:2" x14ac:dyDescent="0.35">
      <c r="A12" t="s">
        <v>11</v>
      </c>
      <c r="B12" t="s">
        <v>370</v>
      </c>
    </row>
    <row r="13" spans="1:2" x14ac:dyDescent="0.35">
      <c r="A13" t="s">
        <v>12</v>
      </c>
      <c r="B13" t="s">
        <v>201</v>
      </c>
    </row>
    <row r="14" spans="1:2" x14ac:dyDescent="0.35">
      <c r="A14" t="s">
        <v>427</v>
      </c>
      <c r="B14" t="s">
        <v>203</v>
      </c>
    </row>
    <row r="15" spans="1:2" x14ac:dyDescent="0.35">
      <c r="A15" t="s">
        <v>428</v>
      </c>
      <c r="B15" t="s">
        <v>194</v>
      </c>
    </row>
    <row r="16" spans="1:2" x14ac:dyDescent="0.35">
      <c r="A16" t="s">
        <v>429</v>
      </c>
      <c r="B16" t="s">
        <v>296</v>
      </c>
    </row>
    <row r="17" spans="1:2" x14ac:dyDescent="0.35">
      <c r="A17" t="s">
        <v>430</v>
      </c>
      <c r="B17" t="s">
        <v>380</v>
      </c>
    </row>
    <row r="18" spans="1:2" x14ac:dyDescent="0.35">
      <c r="A18" t="s">
        <v>17</v>
      </c>
      <c r="B18" t="s">
        <v>205</v>
      </c>
    </row>
    <row r="19" spans="1:2" x14ac:dyDescent="0.35">
      <c r="A19" t="s">
        <v>18</v>
      </c>
      <c r="B19" t="s">
        <v>206</v>
      </c>
    </row>
    <row r="20" spans="1:2" x14ac:dyDescent="0.35">
      <c r="A20" t="s">
        <v>19</v>
      </c>
      <c r="B20" t="s">
        <v>207</v>
      </c>
    </row>
    <row r="21" spans="1:2" x14ac:dyDescent="0.35">
      <c r="A21" t="s">
        <v>20</v>
      </c>
      <c r="B21" t="s">
        <v>208</v>
      </c>
    </row>
    <row r="22" spans="1:2" x14ac:dyDescent="0.35">
      <c r="A22" t="s">
        <v>21</v>
      </c>
      <c r="B22" t="s">
        <v>209</v>
      </c>
    </row>
    <row r="23" spans="1:2" x14ac:dyDescent="0.35">
      <c r="A23" t="s">
        <v>22</v>
      </c>
      <c r="B23" t="s">
        <v>210</v>
      </c>
    </row>
    <row r="24" spans="1:2" x14ac:dyDescent="0.35">
      <c r="A24" t="s">
        <v>23</v>
      </c>
      <c r="B24" t="s">
        <v>212</v>
      </c>
    </row>
    <row r="25" spans="1:2" x14ac:dyDescent="0.35">
      <c r="A25" t="s">
        <v>24</v>
      </c>
      <c r="B25" t="s">
        <v>213</v>
      </c>
    </row>
    <row r="26" spans="1:2" x14ac:dyDescent="0.35">
      <c r="A26" t="s">
        <v>25</v>
      </c>
      <c r="B26" t="s">
        <v>214</v>
      </c>
    </row>
    <row r="27" spans="1:2" x14ac:dyDescent="0.35">
      <c r="A27" t="s">
        <v>26</v>
      </c>
      <c r="B27" t="s">
        <v>215</v>
      </c>
    </row>
    <row r="28" spans="1:2" x14ac:dyDescent="0.35">
      <c r="A28" t="s">
        <v>27</v>
      </c>
      <c r="B28" t="s">
        <v>216</v>
      </c>
    </row>
    <row r="29" spans="1:2" x14ac:dyDescent="0.35">
      <c r="A29" t="s">
        <v>28</v>
      </c>
      <c r="B29" t="s">
        <v>217</v>
      </c>
    </row>
    <row r="30" spans="1:2" x14ac:dyDescent="0.35">
      <c r="A30" t="s">
        <v>29</v>
      </c>
      <c r="B30" t="s">
        <v>218</v>
      </c>
    </row>
    <row r="31" spans="1:2" x14ac:dyDescent="0.35">
      <c r="A31" t="s">
        <v>30</v>
      </c>
      <c r="B31" t="s">
        <v>211</v>
      </c>
    </row>
    <row r="32" spans="1:2" x14ac:dyDescent="0.35">
      <c r="A32" t="s">
        <v>31</v>
      </c>
      <c r="B32" t="s">
        <v>219</v>
      </c>
    </row>
    <row r="33" spans="1:2" x14ac:dyDescent="0.35">
      <c r="A33" t="s">
        <v>32</v>
      </c>
      <c r="B33" t="s">
        <v>220</v>
      </c>
    </row>
    <row r="34" spans="1:2" x14ac:dyDescent="0.35">
      <c r="A34" t="s">
        <v>33</v>
      </c>
      <c r="B34" t="s">
        <v>221</v>
      </c>
    </row>
    <row r="35" spans="1:2" x14ac:dyDescent="0.35">
      <c r="A35" t="s">
        <v>34</v>
      </c>
      <c r="B35" t="s">
        <v>222</v>
      </c>
    </row>
    <row r="36" spans="1:2" x14ac:dyDescent="0.35">
      <c r="A36" t="s">
        <v>35</v>
      </c>
      <c r="B36" t="s">
        <v>223</v>
      </c>
    </row>
    <row r="37" spans="1:2" x14ac:dyDescent="0.35">
      <c r="A37" t="s">
        <v>36</v>
      </c>
      <c r="B37" t="s">
        <v>371</v>
      </c>
    </row>
    <row r="38" spans="1:2" x14ac:dyDescent="0.35">
      <c r="A38" t="s">
        <v>37</v>
      </c>
      <c r="B38" t="s">
        <v>372</v>
      </c>
    </row>
    <row r="39" spans="1:2" x14ac:dyDescent="0.35">
      <c r="A39" t="s">
        <v>38</v>
      </c>
      <c r="B39" t="s">
        <v>373</v>
      </c>
    </row>
    <row r="40" spans="1:2" x14ac:dyDescent="0.35">
      <c r="A40" t="s">
        <v>39</v>
      </c>
      <c r="B40" t="s">
        <v>374</v>
      </c>
    </row>
    <row r="41" spans="1:2" x14ac:dyDescent="0.35">
      <c r="A41" t="s">
        <v>40</v>
      </c>
      <c r="B41" t="s">
        <v>375</v>
      </c>
    </row>
    <row r="42" spans="1:2" x14ac:dyDescent="0.35">
      <c r="A42" t="s">
        <v>41</v>
      </c>
      <c r="B42" t="s">
        <v>431</v>
      </c>
    </row>
    <row r="43" spans="1:2" x14ac:dyDescent="0.35">
      <c r="A43" t="s">
        <v>42</v>
      </c>
      <c r="B43" t="s">
        <v>376</v>
      </c>
    </row>
    <row r="44" spans="1:2" x14ac:dyDescent="0.35">
      <c r="A44" t="s">
        <v>43</v>
      </c>
      <c r="B44" t="s">
        <v>377</v>
      </c>
    </row>
    <row r="45" spans="1:2" x14ac:dyDescent="0.35">
      <c r="A45" t="s">
        <v>44</v>
      </c>
      <c r="B45" t="s">
        <v>378</v>
      </c>
    </row>
    <row r="46" spans="1:2" x14ac:dyDescent="0.35">
      <c r="A46" t="s">
        <v>98</v>
      </c>
      <c r="B46" t="s">
        <v>379</v>
      </c>
    </row>
    <row r="47" spans="1:2" ht="15" x14ac:dyDescent="0.4">
      <c r="B47" s="10"/>
    </row>
    <row r="48" spans="1:2" x14ac:dyDescent="0.35">
      <c r="B48" s="9"/>
    </row>
    <row r="49" spans="1:2" x14ac:dyDescent="0.35">
      <c r="A49" t="s">
        <v>264</v>
      </c>
      <c r="B49" s="13" t="s">
        <v>268</v>
      </c>
    </row>
    <row r="50" spans="1:2" ht="15" x14ac:dyDescent="0.4">
      <c r="A50" t="s">
        <v>321</v>
      </c>
      <c r="B50" s="11" t="s">
        <v>195</v>
      </c>
    </row>
    <row r="51" spans="1:2" ht="15" x14ac:dyDescent="0.4">
      <c r="B51" s="10" t="s">
        <v>196</v>
      </c>
    </row>
    <row r="52" spans="1:2" ht="15" x14ac:dyDescent="0.4">
      <c r="B52" s="10" t="s">
        <v>197</v>
      </c>
    </row>
    <row r="53" spans="1:2" x14ac:dyDescent="0.35">
      <c r="A53" t="s">
        <v>265</v>
      </c>
      <c r="B53" s="13" t="s">
        <v>277</v>
      </c>
    </row>
    <row r="54" spans="1:2" ht="15" x14ac:dyDescent="0.4">
      <c r="A54" t="s">
        <v>322</v>
      </c>
      <c r="B54" s="10" t="s">
        <v>198</v>
      </c>
    </row>
    <row r="55" spans="1:2" ht="15" x14ac:dyDescent="0.4">
      <c r="B55" s="10" t="s">
        <v>199</v>
      </c>
    </row>
    <row r="56" spans="1:2" ht="15" x14ac:dyDescent="0.4">
      <c r="B56" s="10" t="s">
        <v>200</v>
      </c>
    </row>
    <row r="57" spans="1:2" ht="15" x14ac:dyDescent="0.4">
      <c r="B57" s="10" t="s">
        <v>201</v>
      </c>
    </row>
    <row r="58" spans="1:2" x14ac:dyDescent="0.35">
      <c r="A58" t="s">
        <v>266</v>
      </c>
      <c r="B58" s="13" t="s">
        <v>276</v>
      </c>
    </row>
    <row r="59" spans="1:2" ht="15" x14ac:dyDescent="0.4">
      <c r="A59" t="s">
        <v>323</v>
      </c>
      <c r="B59" s="10" t="s">
        <v>203</v>
      </c>
    </row>
    <row r="60" spans="1:2" ht="15" x14ac:dyDescent="0.4">
      <c r="B60" s="11" t="s">
        <v>194</v>
      </c>
    </row>
    <row r="61" spans="1:2" ht="15" x14ac:dyDescent="0.4">
      <c r="B61" s="10" t="s">
        <v>204</v>
      </c>
    </row>
    <row r="62" spans="1:2" ht="15" x14ac:dyDescent="0.4">
      <c r="B62" s="10" t="s">
        <v>202</v>
      </c>
    </row>
    <row r="63" spans="1:2" x14ac:dyDescent="0.35">
      <c r="A63" t="s">
        <v>267</v>
      </c>
      <c r="B63" s="13" t="s">
        <v>278</v>
      </c>
    </row>
    <row r="64" spans="1:2" x14ac:dyDescent="0.35">
      <c r="A64" t="s">
        <v>324</v>
      </c>
      <c r="B64" t="s">
        <v>205</v>
      </c>
    </row>
    <row r="65" spans="1:2" x14ac:dyDescent="0.35">
      <c r="B65" t="s">
        <v>206</v>
      </c>
    </row>
    <row r="66" spans="1:2" x14ac:dyDescent="0.35">
      <c r="A66" t="s">
        <v>269</v>
      </c>
      <c r="B66" s="13" t="s">
        <v>279</v>
      </c>
    </row>
    <row r="67" spans="1:2" x14ac:dyDescent="0.35">
      <c r="B67" t="s">
        <v>207</v>
      </c>
    </row>
    <row r="68" spans="1:2" x14ac:dyDescent="0.35">
      <c r="B68" t="s">
        <v>208</v>
      </c>
    </row>
    <row r="69" spans="1:2" x14ac:dyDescent="0.35">
      <c r="A69" t="s">
        <v>270</v>
      </c>
      <c r="B69" s="13" t="s">
        <v>280</v>
      </c>
    </row>
    <row r="70" spans="1:2" x14ac:dyDescent="0.35">
      <c r="B70" t="s">
        <v>209</v>
      </c>
    </row>
    <row r="71" spans="1:2" x14ac:dyDescent="0.35">
      <c r="B71" t="s">
        <v>210</v>
      </c>
    </row>
    <row r="72" spans="1:2" x14ac:dyDescent="0.35">
      <c r="A72" t="s">
        <v>271</v>
      </c>
      <c r="B72" s="13" t="s">
        <v>281</v>
      </c>
    </row>
    <row r="73" spans="1:2" x14ac:dyDescent="0.35">
      <c r="B73" t="s">
        <v>212</v>
      </c>
    </row>
    <row r="74" spans="1:2" x14ac:dyDescent="0.35">
      <c r="B74" t="s">
        <v>213</v>
      </c>
    </row>
    <row r="75" spans="1:2" x14ac:dyDescent="0.35">
      <c r="A75" t="s">
        <v>272</v>
      </c>
      <c r="B75" s="13" t="s">
        <v>282</v>
      </c>
    </row>
    <row r="76" spans="1:2" x14ac:dyDescent="0.35">
      <c r="B76" t="s">
        <v>214</v>
      </c>
    </row>
    <row r="77" spans="1:2" x14ac:dyDescent="0.35">
      <c r="B77" t="s">
        <v>215</v>
      </c>
    </row>
    <row r="78" spans="1:2" x14ac:dyDescent="0.35">
      <c r="A78" t="s">
        <v>273</v>
      </c>
      <c r="B78" s="13" t="s">
        <v>283</v>
      </c>
    </row>
    <row r="79" spans="1:2" x14ac:dyDescent="0.35">
      <c r="B79" t="s">
        <v>216</v>
      </c>
    </row>
    <row r="80" spans="1:2" x14ac:dyDescent="0.35">
      <c r="B80" t="s">
        <v>217</v>
      </c>
    </row>
    <row r="81" spans="1:2" x14ac:dyDescent="0.35">
      <c r="B81" t="s">
        <v>218</v>
      </c>
    </row>
    <row r="82" spans="1:2" x14ac:dyDescent="0.35">
      <c r="B82" t="s">
        <v>211</v>
      </c>
    </row>
    <row r="83" spans="1:2" x14ac:dyDescent="0.35">
      <c r="A83" t="s">
        <v>274</v>
      </c>
      <c r="B83" s="13" t="s">
        <v>284</v>
      </c>
    </row>
    <row r="84" spans="1:2" x14ac:dyDescent="0.35">
      <c r="B84" t="s">
        <v>219</v>
      </c>
    </row>
    <row r="85" spans="1:2" x14ac:dyDescent="0.35">
      <c r="B85" t="s">
        <v>220</v>
      </c>
    </row>
    <row r="86" spans="1:2" x14ac:dyDescent="0.35">
      <c r="A86" t="s">
        <v>275</v>
      </c>
      <c r="B86" s="13" t="s">
        <v>285</v>
      </c>
    </row>
    <row r="87" spans="1:2" x14ac:dyDescent="0.35">
      <c r="B87" t="s">
        <v>221</v>
      </c>
    </row>
    <row r="88" spans="1:2" x14ac:dyDescent="0.35">
      <c r="B88" t="s">
        <v>222</v>
      </c>
    </row>
    <row r="92" spans="1:2" x14ac:dyDescent="0.35">
      <c r="B92" s="129"/>
    </row>
    <row r="94" spans="1:2" x14ac:dyDescent="0.35">
      <c r="B94" s="129"/>
    </row>
  </sheetData>
  <phoneticPr fontId="1" type="noConversion"/>
  <pageMargins left="0.7" right="0.7" top="0.75" bottom="0.75" header="0.3" footer="0.3"/>
  <pageSetup paperSize="9" orientation="portrait" r:id="rId1"/>
  <drawing r:id="rId2"/>
  <legacyDrawing r:id="rId3"/>
  <controls>
    <mc:AlternateContent xmlns:mc="http://schemas.openxmlformats.org/markup-compatibility/2006">
      <mc:Choice Requires="x14">
        <control shapeId="5141" r:id="rId4" name="Control 21">
          <controlPr defaultSize="0" r:id="rId5">
            <anchor moveWithCells="1">
              <from>
                <xdr:col>1</xdr:col>
                <xdr:colOff>869950</xdr:colOff>
                <xdr:row>101</xdr:row>
                <xdr:rowOff>25400</xdr:rowOff>
              </from>
              <to>
                <xdr:col>1</xdr:col>
                <xdr:colOff>1079500</xdr:colOff>
                <xdr:row>102</xdr:row>
                <xdr:rowOff>88900</xdr:rowOff>
              </to>
            </anchor>
          </controlPr>
        </control>
      </mc:Choice>
      <mc:Fallback>
        <control shapeId="5141" r:id="rId4" name="Control 21"/>
      </mc:Fallback>
    </mc:AlternateContent>
    <mc:AlternateContent xmlns:mc="http://schemas.openxmlformats.org/markup-compatibility/2006">
      <mc:Choice Requires="x14">
        <control shapeId="5140" r:id="rId6" name="Control 20">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40" r:id="rId6" name="Control 20"/>
      </mc:Fallback>
    </mc:AlternateContent>
    <mc:AlternateContent xmlns:mc="http://schemas.openxmlformats.org/markup-compatibility/2006">
      <mc:Choice Requires="x14">
        <control shapeId="5139" r:id="rId8" name="Control 19">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9" r:id="rId8" name="Control 19"/>
      </mc:Fallback>
    </mc:AlternateContent>
    <mc:AlternateContent xmlns:mc="http://schemas.openxmlformats.org/markup-compatibility/2006">
      <mc:Choice Requires="x14">
        <control shapeId="5138" r:id="rId9" name="Control 18">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8" r:id="rId9" name="Control 18"/>
      </mc:Fallback>
    </mc:AlternateContent>
    <mc:AlternateContent xmlns:mc="http://schemas.openxmlformats.org/markup-compatibility/2006">
      <mc:Choice Requires="x14">
        <control shapeId="5137" r:id="rId10" name="Control 17">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7" r:id="rId10" name="Control 17"/>
      </mc:Fallback>
    </mc:AlternateContent>
    <mc:AlternateContent xmlns:mc="http://schemas.openxmlformats.org/markup-compatibility/2006">
      <mc:Choice Requires="x14">
        <control shapeId="5136" r:id="rId11" name="Control 16">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6" r:id="rId11" name="Control 16"/>
      </mc:Fallback>
    </mc:AlternateContent>
    <mc:AlternateContent xmlns:mc="http://schemas.openxmlformats.org/markup-compatibility/2006">
      <mc:Choice Requires="x14">
        <control shapeId="5135" r:id="rId12" name="Control 15">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5" r:id="rId12" name="Control 15"/>
      </mc:Fallback>
    </mc:AlternateContent>
    <mc:AlternateContent xmlns:mc="http://schemas.openxmlformats.org/markup-compatibility/2006">
      <mc:Choice Requires="x14">
        <control shapeId="5134" r:id="rId13" name="Control 14">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4" r:id="rId13" name="Control 14"/>
      </mc:Fallback>
    </mc:AlternateContent>
    <mc:AlternateContent xmlns:mc="http://schemas.openxmlformats.org/markup-compatibility/2006">
      <mc:Choice Requires="x14">
        <control shapeId="5133" r:id="rId14" name="Control 13">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3" r:id="rId14" name="Control 13"/>
      </mc:Fallback>
    </mc:AlternateContent>
    <mc:AlternateContent xmlns:mc="http://schemas.openxmlformats.org/markup-compatibility/2006">
      <mc:Choice Requires="x14">
        <control shapeId="5132" r:id="rId15" name="Control 12">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2" r:id="rId15" name="Control 12"/>
      </mc:Fallback>
    </mc:AlternateContent>
    <mc:AlternateContent xmlns:mc="http://schemas.openxmlformats.org/markup-compatibility/2006">
      <mc:Choice Requires="x14">
        <control shapeId="5131" r:id="rId16" name="Control 11">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1" r:id="rId16" name="Control 11"/>
      </mc:Fallback>
    </mc:AlternateContent>
    <mc:AlternateContent xmlns:mc="http://schemas.openxmlformats.org/markup-compatibility/2006">
      <mc:Choice Requires="x14">
        <control shapeId="5130" r:id="rId17" name="Control 10">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30" r:id="rId17" name="Control 10"/>
      </mc:Fallback>
    </mc:AlternateContent>
    <mc:AlternateContent xmlns:mc="http://schemas.openxmlformats.org/markup-compatibility/2006">
      <mc:Choice Requires="x14">
        <control shapeId="5129" r:id="rId18" name="Control 9">
          <controlPr defaultSize="0" r:id="rId5">
            <anchor moveWithCells="1">
              <from>
                <xdr:col>1</xdr:col>
                <xdr:colOff>869950</xdr:colOff>
                <xdr:row>101</xdr:row>
                <xdr:rowOff>25400</xdr:rowOff>
              </from>
              <to>
                <xdr:col>1</xdr:col>
                <xdr:colOff>1079500</xdr:colOff>
                <xdr:row>102</xdr:row>
                <xdr:rowOff>88900</xdr:rowOff>
              </to>
            </anchor>
          </controlPr>
        </control>
      </mc:Choice>
      <mc:Fallback>
        <control shapeId="5129" r:id="rId18" name="Control 9"/>
      </mc:Fallback>
    </mc:AlternateContent>
    <mc:AlternateContent xmlns:mc="http://schemas.openxmlformats.org/markup-compatibility/2006">
      <mc:Choice Requires="x14">
        <control shapeId="5128" r:id="rId19" name="Control 8">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8" r:id="rId19" name="Control 8"/>
      </mc:Fallback>
    </mc:AlternateContent>
    <mc:AlternateContent xmlns:mc="http://schemas.openxmlformats.org/markup-compatibility/2006">
      <mc:Choice Requires="x14">
        <control shapeId="5127" r:id="rId20" name="Control 7">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7" r:id="rId20" name="Control 7"/>
      </mc:Fallback>
    </mc:AlternateContent>
    <mc:AlternateContent xmlns:mc="http://schemas.openxmlformats.org/markup-compatibility/2006">
      <mc:Choice Requires="x14">
        <control shapeId="5126" r:id="rId21" name="Control 6">
          <controlPr defaultSize="0" r:id="rId5">
            <anchor moveWithCells="1">
              <from>
                <xdr:col>1</xdr:col>
                <xdr:colOff>869950</xdr:colOff>
                <xdr:row>101</xdr:row>
                <xdr:rowOff>25400</xdr:rowOff>
              </from>
              <to>
                <xdr:col>1</xdr:col>
                <xdr:colOff>1079500</xdr:colOff>
                <xdr:row>102</xdr:row>
                <xdr:rowOff>88900</xdr:rowOff>
              </to>
            </anchor>
          </controlPr>
        </control>
      </mc:Choice>
      <mc:Fallback>
        <control shapeId="5126" r:id="rId21" name="Control 6"/>
      </mc:Fallback>
    </mc:AlternateContent>
    <mc:AlternateContent xmlns:mc="http://schemas.openxmlformats.org/markup-compatibility/2006">
      <mc:Choice Requires="x14">
        <control shapeId="5125" r:id="rId22" name="Control 5">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5" r:id="rId22" name="Control 5"/>
      </mc:Fallback>
    </mc:AlternateContent>
    <mc:AlternateContent xmlns:mc="http://schemas.openxmlformats.org/markup-compatibility/2006">
      <mc:Choice Requires="x14">
        <control shapeId="5124" r:id="rId23" name="Control 4">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4" r:id="rId23" name="Control 4"/>
      </mc:Fallback>
    </mc:AlternateContent>
    <mc:AlternateContent xmlns:mc="http://schemas.openxmlformats.org/markup-compatibility/2006">
      <mc:Choice Requires="x14">
        <control shapeId="5123" r:id="rId24" name="Control 3">
          <controlPr defaultSize="0" r:id="rId5">
            <anchor moveWithCells="1">
              <from>
                <xdr:col>1</xdr:col>
                <xdr:colOff>869950</xdr:colOff>
                <xdr:row>101</xdr:row>
                <xdr:rowOff>25400</xdr:rowOff>
              </from>
              <to>
                <xdr:col>1</xdr:col>
                <xdr:colOff>1079500</xdr:colOff>
                <xdr:row>102</xdr:row>
                <xdr:rowOff>88900</xdr:rowOff>
              </to>
            </anchor>
          </controlPr>
        </control>
      </mc:Choice>
      <mc:Fallback>
        <control shapeId="5123" r:id="rId24" name="Control 3"/>
      </mc:Fallback>
    </mc:AlternateContent>
    <mc:AlternateContent xmlns:mc="http://schemas.openxmlformats.org/markup-compatibility/2006">
      <mc:Choice Requires="x14">
        <control shapeId="5122" r:id="rId25" name="Control 2">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2" r:id="rId25" name="Control 2"/>
      </mc:Fallback>
    </mc:AlternateContent>
    <mc:AlternateContent xmlns:mc="http://schemas.openxmlformats.org/markup-compatibility/2006">
      <mc:Choice Requires="x14">
        <control shapeId="5121" r:id="rId26" name="Control 1">
          <controlPr defaultSize="0" r:id="rId7">
            <anchor moveWithCells="1">
              <from>
                <xdr:col>1</xdr:col>
                <xdr:colOff>869950</xdr:colOff>
                <xdr:row>101</xdr:row>
                <xdr:rowOff>25400</xdr:rowOff>
              </from>
              <to>
                <xdr:col>1</xdr:col>
                <xdr:colOff>1079500</xdr:colOff>
                <xdr:row>102</xdr:row>
                <xdr:rowOff>88900</xdr:rowOff>
              </to>
            </anchor>
          </controlPr>
        </control>
      </mc:Choice>
      <mc:Fallback>
        <control shapeId="5121" r:id="rId2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Tabeller</vt:lpstr>
      <vt:lpstr>Diagram</vt:lpstr>
      <vt:lpstr>Spindeldiagram</vt:lpstr>
      <vt:lpstr>Snabböversikt</vt:lpstr>
      <vt:lpstr>Index</vt:lpstr>
      <vt:lpstr>Resultat 2021</vt:lpstr>
      <vt:lpstr>Pivot</vt:lpstr>
      <vt:lpstr>Pivot-Index</vt:lpstr>
      <vt:lpstr>Postbeskrivning</vt:lpstr>
      <vt:lpstr>Skolinspektionen 2023</vt:lpstr>
      <vt:lpstr>Svarsfrekvens</vt:lpstr>
      <vt:lpstr>Spindeldiagram!Utskriftsområde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Arborelius Bodman, Elin</dc:creator>
  <cp:lastModifiedBy>Lundquist, Maria</cp:lastModifiedBy>
  <dcterms:created xsi:type="dcterms:W3CDTF">2022-10-24T13:27:32Z</dcterms:created>
  <dcterms:modified xsi:type="dcterms:W3CDTF">2024-04-12T08:23:57Z</dcterms:modified>
</cp:coreProperties>
</file>